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elga\Desktop\My Projects\Excel Projects\1-Kitchen Equipment Revenue Dashboard\"/>
    </mc:Choice>
  </mc:AlternateContent>
  <xr:revisionPtr revIDLastSave="0" documentId="13_ncr:1_{1A2E341B-0AC1-4554-8495-ADAC2ECDB547}" xr6:coauthVersionLast="47" xr6:coauthVersionMax="47" xr10:uidLastSave="{00000000-0000-0000-0000-000000000000}"/>
  <bookViews>
    <workbookView xWindow="28680" yWindow="-6600" windowWidth="29040" windowHeight="15840" activeTab="2" xr2:uid="{BFB09E3C-4C2C-4934-A4A2-0A08E30BDD03}"/>
  </bookViews>
  <sheets>
    <sheet name="Cleaned Data" sheetId="1" r:id="rId1"/>
    <sheet name="Analysis" sheetId="4" r:id="rId2"/>
    <sheet name="Dashboard" sheetId="3" r:id="rId3"/>
    <sheet name="Population" sheetId="5" r:id="rId4"/>
  </sheets>
  <externalReferences>
    <externalReference r:id="rId5"/>
  </externalReferences>
  <definedNames>
    <definedName name="_xlnm._FilterDatabase" localSheetId="1" hidden="1">Analysis!$L$4:$M$4</definedName>
    <definedName name="_xlchart.v5.0" hidden="1">Analysis!$V$4</definedName>
    <definedName name="_xlchart.v5.1" hidden="1">Analysis!$V$5:$V$52</definedName>
    <definedName name="_xlchart.v5.2" hidden="1">Analysis!$Y$4</definedName>
    <definedName name="_xlchart.v5.3" hidden="1">Analysis!$Y$5:$Y$52</definedName>
    <definedName name="_xlchart.v5.4" hidden="1">Analysis!$V$4</definedName>
    <definedName name="_xlchart.v5.5" hidden="1">Analysis!$V$5:$V$52</definedName>
    <definedName name="_xlchart.v5.6" hidden="1">Analysis!$Y$4</definedName>
    <definedName name="_xlchart.v5.7" hidden="1">Analysis!$Y$5:$Y$52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8" i="4" l="1"/>
  <c r="AF4" i="4"/>
  <c r="AD4" i="4"/>
  <c r="AC3" i="4"/>
  <c r="AD5" i="4"/>
  <c r="AD9" i="4"/>
  <c r="AA6" i="4"/>
  <c r="J9" i="4" a="1"/>
  <c r="J9" i="4" s="1"/>
  <c r="J5" i="4" s="1"/>
  <c r="E4" i="4" s="1"/>
  <c r="AA4" i="4" a="1"/>
  <c r="AA4" i="4" s="1"/>
  <c r="Q10" i="4"/>
  <c r="Q9" i="4"/>
  <c r="M9" i="4"/>
  <c r="M14" i="4"/>
  <c r="M7" i="4"/>
  <c r="M13" i="4"/>
  <c r="M10" i="4"/>
  <c r="M12" i="4"/>
  <c r="M5" i="4"/>
  <c r="M11" i="4"/>
  <c r="M6" i="4"/>
  <c r="M8" i="4"/>
  <c r="AD6" i="4" l="1"/>
  <c r="AD10" i="4"/>
  <c r="Y4" i="4"/>
  <c r="N7" i="4"/>
  <c r="R5" i="4"/>
  <c r="X24" i="4"/>
  <c r="W38" i="4"/>
  <c r="W31" i="4"/>
  <c r="W24" i="4"/>
  <c r="W30" i="4"/>
  <c r="W25" i="4"/>
  <c r="W20" i="4"/>
  <c r="W18" i="4"/>
  <c r="W16" i="4"/>
  <c r="X25" i="4"/>
  <c r="X20" i="4"/>
  <c r="C14" i="4"/>
  <c r="F14" i="4" s="1"/>
  <c r="C15" i="4"/>
  <c r="N14" i="4"/>
  <c r="N11" i="4"/>
  <c r="R6" i="4"/>
  <c r="W50" i="4"/>
  <c r="W47" i="4"/>
  <c r="W45" i="4"/>
  <c r="W43" i="4"/>
  <c r="W41" i="4"/>
  <c r="W39" i="4"/>
  <c r="W36" i="4"/>
  <c r="W34" i="4"/>
  <c r="W32" i="4"/>
  <c r="W28" i="4"/>
  <c r="W26" i="4"/>
  <c r="W22" i="4"/>
  <c r="W21" i="4"/>
  <c r="W19" i="4"/>
  <c r="W17" i="4"/>
  <c r="W14" i="4"/>
  <c r="W13" i="4"/>
  <c r="W12" i="4"/>
  <c r="W11" i="4"/>
  <c r="W10" i="4"/>
  <c r="W9" i="4"/>
  <c r="W8" i="4"/>
  <c r="X26" i="4"/>
  <c r="X23" i="4"/>
  <c r="X18" i="4"/>
  <c r="C16" i="4"/>
  <c r="N5" i="4"/>
  <c r="N13" i="4"/>
  <c r="N12" i="4"/>
  <c r="N10" i="4"/>
  <c r="N8" i="4"/>
  <c r="N6" i="4"/>
  <c r="W51" i="4"/>
  <c r="W48" i="4"/>
  <c r="W46" i="4"/>
  <c r="W44" i="4"/>
  <c r="W42" i="4"/>
  <c r="W40" i="4"/>
  <c r="W37" i="4"/>
  <c r="W35" i="4"/>
  <c r="W33" i="4"/>
  <c r="W29" i="4"/>
  <c r="W27" i="4"/>
  <c r="W23" i="4"/>
  <c r="W6" i="4"/>
  <c r="W5" i="4"/>
  <c r="X5" i="4"/>
  <c r="X52" i="4"/>
  <c r="X51" i="4"/>
  <c r="X50" i="4"/>
  <c r="X49" i="4"/>
  <c r="X48" i="4"/>
  <c r="X47" i="4"/>
  <c r="X46" i="4"/>
  <c r="X45" i="4"/>
  <c r="X44" i="4"/>
  <c r="X42" i="4"/>
  <c r="X27" i="4"/>
  <c r="X21" i="4"/>
  <c r="C17" i="4"/>
  <c r="N9" i="4"/>
  <c r="W52" i="4"/>
  <c r="W49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19" i="4"/>
  <c r="X16" i="4"/>
  <c r="X15" i="4"/>
  <c r="X14" i="4"/>
  <c r="X13" i="4"/>
  <c r="X22" i="4"/>
  <c r="X17" i="4"/>
  <c r="X12" i="4"/>
  <c r="X11" i="4"/>
  <c r="X10" i="4"/>
  <c r="X9" i="4"/>
  <c r="X8" i="4"/>
  <c r="X7" i="4"/>
  <c r="X6" i="4"/>
  <c r="X43" i="4"/>
  <c r="W7" i="4"/>
  <c r="W15" i="4"/>
  <c r="Y51" i="4" l="1"/>
  <c r="AF5" i="4"/>
  <c r="AG6" i="4" s="1"/>
  <c r="Y5" i="4"/>
  <c r="Y13" i="4"/>
  <c r="Y25" i="4"/>
  <c r="Y6" i="4"/>
  <c r="Y18" i="4"/>
  <c r="Y20" i="4"/>
  <c r="Y48" i="4"/>
  <c r="Y38" i="4"/>
  <c r="Y43" i="4"/>
  <c r="Y47" i="4"/>
  <c r="Y41" i="4"/>
  <c r="Y40" i="4"/>
  <c r="Y52" i="4"/>
  <c r="Y39" i="4"/>
  <c r="Y37" i="4"/>
  <c r="Y36" i="4"/>
  <c r="Y35" i="4"/>
  <c r="Y12" i="4"/>
  <c r="Y24" i="4"/>
  <c r="Y26" i="4"/>
  <c r="Y23" i="4"/>
  <c r="Y50" i="4"/>
  <c r="Y49" i="4"/>
  <c r="Y46" i="4"/>
  <c r="Y45" i="4"/>
  <c r="Y44" i="4"/>
  <c r="Y42" i="4"/>
  <c r="Y27" i="4"/>
  <c r="Y21" i="4"/>
  <c r="Y34" i="4"/>
  <c r="Y33" i="4"/>
  <c r="Y32" i="4"/>
  <c r="Y31" i="4"/>
  <c r="Y30" i="4"/>
  <c r="Y29" i="4"/>
  <c r="Y28" i="4"/>
  <c r="Y19" i="4"/>
  <c r="Y16" i="4"/>
  <c r="Y15" i="4"/>
  <c r="Y14" i="4"/>
  <c r="Y22" i="4"/>
  <c r="Y17" i="4"/>
  <c r="Y11" i="4"/>
  <c r="Y10" i="4"/>
  <c r="Y9" i="4"/>
  <c r="Y8" i="4"/>
  <c r="Y7" i="4"/>
  <c r="F15" i="4"/>
  <c r="F17" i="4" s="1"/>
  <c r="S6" i="4"/>
  <c r="R10" i="4" s="1"/>
  <c r="S5" i="4"/>
  <c r="R9" i="4" s="1"/>
  <c r="F18" i="4" l="1"/>
  <c r="E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<sst xmlns="http://schemas.openxmlformats.org/spreadsheetml/2006/main" count="8002" uniqueCount="90">
  <si>
    <t>Year</t>
  </si>
  <si>
    <t>Products</t>
  </si>
  <si>
    <t>State</t>
  </si>
  <si>
    <t>Quantity</t>
  </si>
  <si>
    <t>Revenue</t>
  </si>
  <si>
    <t>Sales Channel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</si>
  <si>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</si>
  <si>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</si>
  <si>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</si>
  <si>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</si>
  <si>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</si>
  <si>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</si>
  <si>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</si>
  <si>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</si>
  <si>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</si>
  <si>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</si>
  <si>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</si>
  <si>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</si>
  <si>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</si>
  <si>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</si>
  <si>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</si>
  <si>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</si>
  <si>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</si>
  <si>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</si>
  <si>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</si>
  <si>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</si>
  <si>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</si>
  <si>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</si>
  <si>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</si>
  <si>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</si>
  <si>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</si>
  <si>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</si>
  <si>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</si>
  <si>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</si>
  <si>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</si>
  <si>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</si>
  <si>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</si>
  <si>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</si>
  <si>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</si>
  <si>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</si>
  <si>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</si>
  <si>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</si>
  <si>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</si>
  <si>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</si>
  <si>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</si>
  <si>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</si>
  <si>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</si>
  <si>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</si>
  <si>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</si>
  <si>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</si>
  <si>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</si>
  <si>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</si>
  <si>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</si>
  <si>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</si>
  <si>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</si>
  <si>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</si>
  <si>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</si>
  <si>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</si>
  <si>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</si>
  <si>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</si>
  <si>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</si>
  <si>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</si>
  <si>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</si>
  <si>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</si>
  <si>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</si>
  <si>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</si>
  <si>
    <t>Years</t>
  </si>
  <si>
    <t>YEAR FILTER</t>
  </si>
  <si>
    <t>Selected</t>
  </si>
  <si>
    <t>PRODUCT FILTER</t>
  </si>
  <si>
    <t>Selection</t>
  </si>
  <si>
    <t>Revenue by year based on product filter</t>
  </si>
  <si>
    <t>Others</t>
  </si>
  <si>
    <t>Persentage 2022</t>
  </si>
  <si>
    <t>2022 VS Other Years Chart</t>
  </si>
  <si>
    <t>Revenue by products</t>
  </si>
  <si>
    <t>Kettle </t>
  </si>
  <si>
    <t>Highlight</t>
  </si>
  <si>
    <t>MEANS OF ORDER</t>
  </si>
  <si>
    <t>Means</t>
  </si>
  <si>
    <t>%</t>
  </si>
  <si>
    <t>ANALYSIS FOR SALES STATES</t>
  </si>
  <si>
    <t>Qty Sold</t>
  </si>
  <si>
    <t>Head Caption</t>
  </si>
  <si>
    <t>Map Selection</t>
  </si>
  <si>
    <t>Population</t>
  </si>
  <si>
    <t>Qty Sold till date</t>
  </si>
  <si>
    <t>Switch</t>
  </si>
  <si>
    <t>Revenue till date</t>
  </si>
  <si>
    <t>Current Qty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</si>
</sst>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$-409]#,##0;[Red][$$-409]#,##0"/>
    <numFmt numFmtId="165" formatCode="[$$-540A]#,##0;[Red][$$-540A]#,##0"/>
    <numFmt numFmtId="167" formatCode="#,##0;#,##0"/>
    <numFmt numFmtId="169" formatCode="#,##0,&quot;K&quot;"/>
    <numFmt numFmtId="170" formatCode="[$$-540A]##,#00.00,,&quot;M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pivotButton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9" fontId="0" fillId="0" borderId="12" xfId="2" applyFont="1" applyBorder="1"/>
    <xf numFmtId="0" fontId="0" fillId="0" borderId="9" xfId="0" applyBorder="1"/>
    <xf numFmtId="9" fontId="0" fillId="0" borderId="10" xfId="2" applyFont="1" applyBorder="1"/>
    <xf numFmtId="9" fontId="0" fillId="0" borderId="1" xfId="2" applyFont="1" applyBorder="1"/>
    <xf numFmtId="9" fontId="0" fillId="0" borderId="1" xfId="0" applyNumberFormat="1" applyBorder="1"/>
    <xf numFmtId="3" fontId="0" fillId="0" borderId="0" xfId="0" applyNumberFormat="1"/>
    <xf numFmtId="164" fontId="0" fillId="0" borderId="1" xfId="0" applyNumberFormat="1" applyBorder="1"/>
    <xf numFmtId="165" fontId="0" fillId="0" borderId="12" xfId="0" applyNumberFormat="1" applyBorder="1"/>
    <xf numFmtId="165" fontId="0" fillId="0" borderId="1" xfId="1" applyNumberFormat="1" applyFont="1" applyBorder="1"/>
    <xf numFmtId="3" fontId="0" fillId="0" borderId="1" xfId="0" applyNumberFormat="1" applyBorder="1"/>
    <xf numFmtId="3" fontId="0" fillId="4" borderId="1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67" fontId="0" fillId="0" borderId="0" xfId="0" applyNumberFormat="1"/>
    <xf numFmtId="0" fontId="1" fillId="0" borderId="0" xfId="0" applyFont="1"/>
    <xf numFmtId="164" fontId="0" fillId="0" borderId="0" xfId="0" applyNumberFormat="1"/>
    <xf numFmtId="0" fontId="3" fillId="3" borderId="1" xfId="0" applyFont="1" applyFill="1" applyBorder="1"/>
    <xf numFmtId="0" fontId="0" fillId="5" borderId="1" xfId="0" applyFill="1" applyBorder="1"/>
    <xf numFmtId="169" fontId="0" fillId="0" borderId="1" xfId="0" applyNumberFormat="1" applyBorder="1"/>
    <xf numFmtId="0" fontId="1" fillId="0" borderId="1" xfId="0" applyFont="1" applyBorder="1"/>
    <xf numFmtId="169" fontId="0" fillId="5" borderId="1" xfId="0" applyNumberFormat="1" applyFill="1" applyBorder="1"/>
    <xf numFmtId="170" fontId="0" fillId="0" borderId="1" xfId="0" applyNumberFormat="1" applyBorder="1"/>
    <xf numFmtId="170" fontId="0" fillId="5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166" formatCode="[$$-540A]#,##0.00"/>
    </dxf>
    <dxf>
      <numFmt numFmtId="166" formatCode="[$$-540A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</dxfs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Analysis!$M$4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Analysis!$L$5:$L$14</c:f>
              <c:strCache>
                <c:ptCount val="10"/>
                <c:pt idx="0">
                  <c:v>Teapot </c:v>
                </c:pt>
                <c:pt idx="1">
                  <c:v>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Analysis!$M$5:$M$14</c:f>
              <c:numCache>
                <c:formatCode>[$$-409]#,##0;[Red][$$-409]#,##0</c:formatCode>
                <c:ptCount val="10"/>
                <c:pt idx="0">
                  <c:v>6632745</c:v>
                </c:pt>
                <c:pt idx="1">
                  <c:v>5278636</c:v>
                </c:pt>
                <c:pt idx="2">
                  <c:v>5263921</c:v>
                </c:pt>
                <c:pt idx="3">
                  <c:v>4780144</c:v>
                </c:pt>
                <c:pt idx="4">
                  <c:v>4609952</c:v>
                </c:pt>
                <c:pt idx="5">
                  <c:v>3572538</c:v>
                </c:pt>
                <c:pt idx="6">
                  <c:v>3355051</c:v>
                </c:pt>
                <c:pt idx="7">
                  <c:v>2898819</c:v>
                </c:pt>
                <c:pt idx="8">
                  <c:v>2763987</c:v>
                </c:pt>
                <c:pt idx="9">
                  <c:v>2657607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3-4D17-B91E-44B5ED00667B}"/>
            </c:ext>
          </c:extLst>
        </c:ser>
        <c:ser>
          <c:idx val="1"/>
          <c:order val="1"/>
          <c:tx>
            <c:strRef>
              <c:f>Analysis!$N$4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rgbClr val="006666">
                <a:alpha val="65882"/>
              </a:srgbClr>
            </a:solidFill>
            <a:ln>
              <a:noFill/>
            </a:ln>
            <a:effectLst/>
          </c:spPr>
          <c:invertIfNegative val="0"/>
          <c:dLbls>
            <c:dLbl>
              <c:idx val="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E3-4D17-B91E-44B5ED00667B}"/>
                </c:ext>
              </c:extLst>
            </c:dLbl>
            <c:numFmt formatCode="\$#,###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Analysis!$L$5:$L$14</c:f>
              <c:strCache>
                <c:ptCount val="10"/>
                <c:pt idx="0">
                  <c:v>Teapot </c:v>
                </c:pt>
                <c:pt idx="1">
                  <c:v>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Analysis!$N$5:$N$14</c:f>
              <c:numCache>
                <c:formatCode>[$$-409]#,##0;[Red][$$-409]#,##0</c:formatCode>
                <c:ptCount val="10"/>
                <c:pt idx="0">
                  <c:v>0</c:v>
                </c:pt>
                <c:pt idx="1">
                  <c:v>5278636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E3-4D17-B91E-44B5ED006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00"/>
        <c:axId val="1850745136"/>
        <c:axId val="1850749456"/>
      </c:barChart>
      <c:catAx>
        <c:axId val="1850745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49456"/>
        <c:crosses val="autoZero"/>
        <c:auto val="1"/>
        <c:lblAlgn val="ctr"/>
        <c:lblOffset val="100"/>
        <c:noMultiLvlLbl val="0"/>
      </c:catAx>
      <c:valAx>
        <c:axId val="1850749456"/>
        <c:scaling>
          <c:orientation val="minMax"/>
        </c:scaling>
        <c:delete val="0"/>
        <c:axPos val="t"/>
        <c:numFmt formatCode="\$#,##0,&quot;K&quot;" sourceLinked="0"/>
        <c:majorTickMark val="none"/>
        <c:minorTickMark val="out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4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6666">
                  <a:alpha val="66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D3-4C42-843F-A1CD9F826EBE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D3-4C42-843F-A1CD9F826EBE}"/>
              </c:ext>
            </c:extLst>
          </c:dPt>
          <c:cat>
            <c:strRef>
              <c:f>Analysis!$Q$9:$Q$10</c:f>
              <c:strCache>
                <c:ptCount val="2"/>
                <c:pt idx="0">
                  <c:v>Online </c:v>
                </c:pt>
                <c:pt idx="1">
                  <c:v>In Store</c:v>
                </c:pt>
              </c:strCache>
            </c:strRef>
          </c:cat>
          <c:val>
            <c:numRef>
              <c:f>Analysis!$R$9:$R$10</c:f>
              <c:numCache>
                <c:formatCode>0%</c:formatCode>
                <c:ptCount val="2"/>
                <c:pt idx="0">
                  <c:v>0.36145322390102291</c:v>
                </c:pt>
                <c:pt idx="1">
                  <c:v>0.63854677609897703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D3-4C42-843F-A1CD9F826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6666">
                  <a:alpha val="66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4C-4701-BFC5-417711A31B36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4C-4701-BFC5-417711A31B36}"/>
              </c:ext>
            </c:extLst>
          </c:dPt>
          <c:cat>
            <c:strRef>
              <c:f>Analysis!$E$17:$E$18</c:f>
              <c:strCache>
                <c:ptCount val="2"/>
                <c:pt idx="0">
                  <c:v>Persentage 2022</c:v>
                </c:pt>
                <c:pt idx="1">
                  <c:v>Others</c:v>
                </c:pt>
              </c:strCache>
            </c:strRef>
          </c:cat>
          <c:val>
            <c:numRef>
              <c:f>Analysis!$F$17:$F$18</c:f>
              <c:numCache>
                <c:formatCode>0%</c:formatCode>
                <c:ptCount val="2"/>
                <c:pt idx="0">
                  <c:v>0.46697476092322121</c:v>
                </c:pt>
                <c:pt idx="1">
                  <c:v>0.53302523907677879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4C-4701-BFC5-417711A31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regionMap" uniqueId="{73189E31-28AC-4760-A759-83D3CEA9FDA6}">
          <cx:tx>
            <cx:txData>
              <cx:f>_xlchart.v5.2</cx:f>
              <cx:v>Revenue Selected</cx:v>
            </cx:txData>
          </cx:tx>
          <cx:spPr>
            <a:solidFill>
              <a:schemeClr val="bg1"/>
            </a:solidFill>
            <a:ln>
              <a:noFill/>
            </a:ln>
          </cx:spPr>
          <cx:dataId val="0"/>
          <cx:layoutPr>
            <cx:regionLabelLayout val="bestFitOnly"/>
            <cx:geography cultureLanguage="en-US" cultureRegion="EG" attribution="Powered by Bing">
              <cx:geoCache provider="{E9337A44-BEBE-4D9F-B70C-5C5E7DAFC167}">
                <cx:binary>7H1pc9s22+5fyeTzoQsQC4Fnnr4zJSV5SexsTpr2C0dewn3f+evfi5bsWIwSu1OfOaOZo3bq2hSE
G7ju/b4B/fe6/891fLsuX/VJnFb/ue5/f+3Xdf6f336rrv3bZF0dJcF1mVXZt/roOkt+y759C65v
f7sp112Qer+ZhPLfrv11Wd/2r//nv/g07zZ7m12v6yBLPzS35fDxtmriuvrFs72PXq1vkiBdBFVd
Btc1/f31xW336vy2D66z169u0zqoh8shv/399c77Xr/6bf5pP8z8KgZxdXODsYwfcZMyi3JJ7l7s
9as4S73tY4MSeUSJYpooej/rxTrByOdRc0fL+uamvK0qLOju5+7YHerx6Pz1q+usSetp3zxs4e+v
P6dBfXvz6lO9rm+r16+CKnM2b3CyaQmfP92t+bfdnf+f/87+gF2Y/eUROPMte+rRXmxO1kle+UF5
e79R/x4ezo6kEpJqJvbCY9EjYVnS1ERvnpv3c38H6Vlk/RynR8PnUJ0cJFR/xOurdbK+36h/DxIz
jywpuWma1q7wKHmkOGHMJKbevO4n3aDzDEr24/IwcIbIH28PEpF3Ubz2sxeFRBwJxTiXW7EhUF6P
1Zq2jgS0GiGWtReZ51C0H5rvI2fYvHtzkNj8UQZjlr6ktPAjUzPTVJRvtn4mNJTSI0iT0FJsTNLM
7jyDoP3IPAycAfPH3wcJzJeg9II0eElkIBTUVJrJrVCoXaGx1JHUighNts/hK2z8kI06ew5F+6H5
PnKGzZc/DhKbP8ponVZrOCsv6Kcpjc1nVGykZoaNNo8401QIoTaOgLife2tqnkHRfmy+r2WGzR8f
DxIbZx0H37LypSXHFFxKTbduGHTWY3NDqT6S1DLhZtN9jsDzaNqPz+OxM4Scw5Sei9urcl1FL6jZ
ONxkbD6Dq/zgJj/GR+sjRYkFL22/9DyHov3ofB85w+ZieZDSs7iN1936JUMcpo8IUYhh2Faz6V3Z
scQRl0pyRqEAp9dMsz2Hov3YfB85w2ZxmNg4WZyV65uXzA6oI4iEEISbG7mZ6zUCP5tbismZK/Ac
UvaD8n3kDBTn3UEKzAqYBDcvqMtMdSS0EJQjerl7zTBR8ASUxbg5hTfTawbNMwjaj8zDwBkwq8MM
Op0sTW+v6+C6qe9dpX+fCpgMjSWoYPf5mhk4FlIFTCH2MWda7JnU7EdmZ/AMHefyIMXm+DZDePOC
YoMkjeTYea7pRixmyCh2xDlnFidbF2AmNs8gaD84DwNnwBz/cZDAnN4gVfOCAsOPmEJAad47xrO4
hlJ+JIVmFuLO+1k3Ec2ThOyHYztsBsbp4iDBOM/Sev2SyRluHSFfKaiGHNy9IAWPHWVKEMhwZAkk
47twPIOU/YA8DJxBcn6Yiut8XQ7xOr25351/b1MYnDBEL3CPd7Gw5JFFKHJpeptIm2ms51DyE0ge
1jDH5DDF5DSOgzQLqpfDhJMjCpUFx3e79zNslD6iXEkm1Peg5nGq7DkU7cfm+8gZNqeH6YZ99FHE
e3VavazMwA+TpjK12MaMemZWproZVYpMeea710x2nkvVfox2R89w+nh6kKbmNL0JXtTUIO5Hukxz
dZ+xnJkaFM/gJyPTjPLZ3Wtu/58maD86DyuZAXN6cZjAZN0LusncPCIWymYW3+8AaIbCGSGSku1z
ea9Ut17ZE9T8BJK7UXM8DtNBfvPSmX+FeJ4jN2lZGzmYBS5awYMmFKWBrSpDPe2xqXmanv2Y3I+b
ofLm00FKyRtsSXMdDfd78wJuGaplpmUqKbbF/ZmJUQL6y7IsRrd5mJn+eg5FP0HmYS1zbP46SGwu
b/sXLZVRJIyZ4oruj/SR7GfoyYA8fQfuscA8Sc5+VLbDZpBcfj1ISN5mTVC9sL0nRxpFFiLRzbR5
7YYzmh4pTRUaA8jm8SzAfBZJ+6F5NHQGz9vDtDHn6yC9fTlVxsURQ/WSi0cm5HHUL/WRSSXl8Az2
QvMkOfth2Q6bQXK+PEiJOV9X1frab6rbun7JQNM8Qt0YaUlra0Vm1h+BjCQCORs1M/vPpudn2Ows
Z47RgYpNcO0H3jp9QcnhRwrYaEttldqPTgCA04hits9n7vL5Myj6CUAPI+fYHGZ8eR6gHFNl9foF
wZFQaxqFsvuq/kx2ND+iGlUyNKPdT7oJYp5Fy89geVjGHJfDDC/Pg6qa/s3z4H6TXsB3RhnMRNH/
ITumd30BpM/Q/Wei7LyN/X8Qm2cR9TOIHg2eg3SY0c1FVtb+K2ddZkh0vqAEMZT3GYovAjrs7jXr
1bSQ5lSCKSm3fTUznJ5P136o5uNnaF04h+kqQJ6ypnxJeUIOQFpIpPFtyAOF9tiBm7oDEYla1Nya
oVksOgn5UxTtR+j7yBk254fZrnFx265fslsDWU4mJIdrvZWgmYNAqYSqgwhZyEZPL9iox8Ho0/Ts
x+V+3AyViy8HKTHTWaOz27K6He5359/boKmEg2NNWrD9MmOh8AwDheNdG9WnZ/Ho82j6GTrf1zNH
6OxgEforK6MXxMc8QmnT5NPxmbsX29Vp6AuEh0BwOGoblM5tD3jmKYp+js5m5Bybvw4TmzvvYLGO
Xta7ttAwIxnOBbKtgOziA6lCHm466XEvQPe8sXGyN7b9aap+gtHOmuY4HWaZ+p0fvGRnDbYf5wHQ
yrHf8qBPEE8YOgW3dQXI12PL8xQ1+3HZjJrh8e7kIOTm18dON3uzsTs77/ynJ241KmgMBTb2fd93
fDX0Q0+NBQ9tHTO7MzsN+3Oy9gM0G76zksM4avuuvPWyl8zhMBgahRZzJvcrMpMc4VgNJeh0nonI
k5Tsx+B+BXMxOcwDNe9v07Qa4nb9okdq4J4pjRM1227MO8f4sZhY1pFiSk1V0Q1qcKwfq6/nUrUf
od3RM5ze/3EQ6myHalwf8Clr/u8kCSA/BNrKvK+3zRw1NSGJtloc7NwgNXPUnk/Xfqzm43fWjWUf
ZpJgs6qn3aN/dt0Dx3UPDB4zLg3YYDFL6ExOm8kIsqZyZnaeS8+vMLpfzRyhw3TXLqH3cKvF7QsW
4pBvUxxVabJNBpBZHgc9UYwzczpKuImJZtmCZ5G0H6FHQ2fwXB5m4vpzvfbvTcK/zxZMeRyU4XBM
bXujwAyZu1PrFqrXppypt6fo2A/HZtQMic+XB2l4vtyWCRrVXw4MaDFiCRP/zEwNjtdIaUotcWHN
3WuW53wGJfvheBg4Q+TLYSLy5xr31KRe/aJuNPIBlCKwUT8xLXduNM7g3CepZ7rreTTth+fx2BlC
fx6ms/bnbVW/+n4twuMob2eB/zT4xBUO3ARGODdw95rZf/hqEsekkRfdJkVnSYFnk/UTnHZXtbOS
31//eZjJ6T+D6jpLq+AlQ1LknqHBBJPb4ObH+qiFDjaBg1EPudHHwc+zSPoJRN9XM4fn9CCtz59D
hmvUvBe0PkhMaw0z85OrOHCRAPIFFDUfskXvfu5N4vMZBP0EmvuVzIH5f5SW/vl1ag83zi3W9Xp5
d1XdoxvVfv30bu24Qm82dBvc7/XkNqx/evP7a4Q1yAM83IA3fcZ24Gbvd07Kzofdrqv699cGWqos
HEmkEn1Xkk1ndV+/6qC4pkcMfQsCeTucR+Q4myAhl+mUif799dQ4L6YDpripAETgf16/qqaIG4+m
zkdcZ6SYECjBosvx4Z7A91k8IJn1sCPb31+lTfI+C9K6wmjOX7/KN++blohJLIbCCDHR4WqBx0yC
59frj2ByvJ3+H2EO8ICyoD3BPX50YfpBvPTHVDuirr8OMrpSpA3tPBvrZdr02olCWdl9P0Rnika5
Q2p1qVoVnRlxHZ33Tfy2VbyyLUNemEXJ7JgYqW2FrXaGhve2atJxxVlCFoWXM9tXhV7l2ggcLRvt
WNr8kLstWRDfTe2Qq2hJC6u3PYo5DY+0TkhTzEkKsgij6msb68tGBJld5JnpSBFeSSMnizjB2yM6
tk7WWuVp3pZfqfJzZxQts8NRGMvEtb4YHfkYMnrVlpheivxrnOGmF69mdp9ZgQPf/QP1VWWbKdYj
875ekrL4Kmmo7bq0UrszsDxsoun0SUoWrWGdlqU69dK6XroVtqbV7tKrE2aPYfTNjIzelhJbmamy
WpACHxq32AIeeZ+xBGwDUacJKusLt8S7WgIa2pwbS981K7vxzewk5GW+ymIvXshC4mnEP3SqqZfT
yJC7yg50E9qjKVPbG7AFeczqpajp+MHL4g8aSbdlXGHK2BvFG8ELkN8xc9kUIIjlMlqQ0fscVbq3
XatRC52l34a0yE4KVpqOcIdo0UWD6dk69q7d2KDYB32JK2zqJUvj3KlIGDp+EgLgWik7I63plKGu
Ll3lRm8LLV0nN+JxlY9kPOkUdo9VmLQT1qmixuUdkwTFoBYDL6pFboEP6MA+JK0KnJLoy07R1jEj
/Cch4kMbgCgvjPgpM0q9omFTLTIv6c8sXZvLNp+4qMZ70U53EVQ0WhRZZS6t1g8d6coe2wTGauIk
dxIhLsDP33odMRsNxcqOu+AKhQ5gP+K30BW93VIjXXS1qhyrzTAmwS5VNFcL08rHc1JU2imr8usd
3omnUruNwVZ1h/V6PljG0iWgLwrfbqSKzwj1vkHIwdUS71U+uFNZYJVskgWvqIfPsY9fpQqvGAUh
kDxlt3kUXDTYLvQQXg4jkO8KyIllde5Zp5Lx3LcgHdqqvloRPlBaQFg1YCYFabzbjDSHUHQG3ppH
yVWSdebSJVZxFpuVWHIXTBtHlXs2pJp+TKowd8y8C+2uHFqH1Xm+GhPTXJZRRhZJybGlpAUNnl+9
UZXRH3vSpG9Z4QZOUY/mMrIglEPH3gZdmNppk4HLUjzsuzQ6VyYElREoAtX68TIavHhJICckboMP
rS8u7sSLheN4QmhjLnseq0WTqd7OmjCzSQK4ua+jM88n6XFPWLRs6SSGkcqcO2yNBMs33PStbN1J
hYAF0rzQDuuwN3dcPlrRuMryUh9XHo+WQxLrlWR+vOgMsPMdA0wcDhH/EPAxPWYD1JhuId981OPJ
Hcx10zHIAdioj8x62YbUXeeBME6Ej6WOBuZKG2qcuJpBe4ngKhjwPx2NvnkR6INHBr1iQJoTVmvH
TKl7RsomfWsFpL8QvThWXXhleMFgG1aXvnUjM1rGFiSiGYlx4gnIaTYK+nawfL2yJJgsTVj61qg0
Zk+hvqwwwREjKAc6pnbQ82Ptx5VNjB4fRrvW4RWTjlUTtihLUdmFWZWnnazUwkpbteiDhJyQTLCl
EXtQih6FcusAnWFF+thtzA8++iWPR5oOx3kNZZLztnVEgWW7LUjoGgopsvLsJFHQYIkVs41uMnVv
Lu+Etg1k6xiecYnP9t+LEixRCv7BHMLhWLqGskWdTWanAzMVfb6qZAD8spgs/IKkb3vJ+4vGir5p
LrA1AyTgbq+lFtEiSvCRDQWuPJXRkvd1tTDQgmbHXBS2FRvue5OOyUJmRXys3OJbYeHPSRMuIfS5
7QXQJ9yIgxUty2tFDLFMDeo5WWF9STKeLSPDf290zYWV1aHNOuWdDUHvhbYRVzFdyGYgSzPqMmKn
vSGbxRiPf0ciTlobvSJcLnHCoTLscSzDKzPM+gXNQy2cgJiXwoviRaW6PDwfvKo5CzoCCBlxPdd2
PcqbZUiK0PazoH7ve1y6ni1p7Fmrsurb0Bmimiz7QZfVcuR+Th1ZFMZZ7jZro86ym0q31zwgWWN7
rI++qYIZo4SWGMfKgfrvTuq0zFY6iXqd26VRMCcPS8h8yFtj4cEULUyq3HPdZaOxilnaVReR6Svr
NNW8Sk7qYayNr4PHW8dvvDZ+6/qa1XZZxlQ6xRAVwYVopTksPTN1jY9pA/fBtySSIw+u2B7PBh7S
3K+ZDu4wKS0icQ0h/K7Hfk2sDXPkWdmcWMEwHJej/y2IYFxYqi6bMmNgK0gdD8Dpv54XCbof58Vh
bmJKRaY++9159cDNQdd5c0K7O2UHGWRBdJN2RmT3efTt17MhBfXjbJakcrrygqC+tTvb2HkGD8a0
OYkHMMjkCejINZaeUZHNurZu93ZDN67jdZYPZeD521umH379n8sswb93Nx9//+N0SfX339CDvrnd
+pfvwjUmkwtdzd80UfPwWSBmS93kee/88kMU8BM/f3NZ9k8ePi8IQB13uon3gfV+iAJmEdjkVW/H
bEMAnG6FN89MXBeHHiOKdPtDCDAleomAhw8fXMHVB7z3EYBA4Z6YKCVznKBFa8VuBKC1hZzK3Z2z
U0hxv8IdGBH2bH/fiQB2OQgX1AjcOc40ruFAcICroXc5yG06Ggi36C6a5Mar4oUfXz3ajT0TYLPy
RwHGDxNMAvMowCh7Bi+rxwQqlPD4E7vR66C9CDScxZtfTyUmod6ZC8fw0YJnMrTqiylk3p1roBWN
RczpeSjigYS5nRgoUMnB1sqMCvF3FfaeuvYzV9XkmORmZYy4QkwMQXpGGCm85CYrMmV577yG+3Ad
j93SI8eDSpvbQBEVJG+bklcGf0NkPp7GlQ7d8lKFZHgjuZG5l0NRr0IzEGdVHdL3YZGFgT2EbpHW
sO1wnRUrRW2brTS6yu5apusF7EHhR58KbXpt6UietlYGZ1UltR3IAb5/2phnJc2Dz0MfN29it2gs
Z2yHuFslbRCz5I1Vi3AhejleICQT3d9GRqQdGV4S2Ko2SwfZb87ecQOe6puw1r7xqSNGwNMlaz1X
G7lTR2Hdu8dWXAbV8R0i/19r7G3d+Z4DgCw9Yt0fdMasb2Y2bqs3pDzSCM5xfB5WDCdPCCRnkzqA
Cpku10VlD/KKq0IVlMNWbyDfwNBass01QJi3aQOKe1+YiQYuTXF3pcbtof9EaTBkbh8J2jQjNYlG
dhdaDbppyk88FuqYhmVKu0jcKurWjV6aOUdw55C8DcYvQjR5tOYGHMpVWgzVwBe12Qu/dyAj5MpL
S54aTmb2kXWmfTE0i0gbaXHS6SSuzmOR5MZgZ1Ev8isR1WGfLQwp45A5nmVxemv12dB8jP3eitdQ
B7l7zRJWyAtPBgXC24QGFUjhOXzJdz4ldZcuvFiUUW5nnUiSt9QaCpDsJQkd3phwl8NvRtVmGPMI
0icVH7oVCRpONfq1p84TbBc44vEeWTQJGl/66tbtsjQsTuqEx/wk5m1VWidj5dVB54xBjgtmY+IG
prv69fRTZmkHI3SzIPmOnlfUr3DFgp6eP1K8Y8hUBZMU3IQ0YhGi0YwJ5ttam0YRrsq+88p6Ufq1
x33b4MaYp+87zgZkNCgfZcfOaumnVWRnGTIA9ALXoxR49gSRqNM8JtJC4hOBrpYExR5czSVm1sFK
AHybtvnflshEKBy4MMIsbNdttC4dOloGSHYHy7OKVRw3HM+aRhv1aU5dhUd9VzNZrBCG9cTcuDyb
r3bYAyCfJv9uTnBNAjJ2GldUU1gUHM2fuhge72DUR1Xi+ln+d17imxqKJasixc9N6rPhDauaoShs
7bbx+CXx+2GwkKYpu8J3WmJ28qNXjK5xUiY8HL+URlPJCxVAvRtOz1uEmsdRI5JsWGQV021kD60l
2o95GUbjlzGWURfZJI4nMAKNOKVGLlL7+COD5zZ+UUnf167NRDjgRzUSr1aLXFSsWkmr6TEq6r0A
glPcTa+VZwydrbI+xEdkEApQHhjpxPN1LpJo3VcyLfKVbkvafuIM6b63ZRm5pR3HSWkmCNDcpD/x
OJjmr1SlLv/SEuREkqWlPMhPW6QZRO/XvLHr297tvoUr9dG+yC0Jqz5jDeYOyEjqPP57pElVenZv
EiuH2czCLD5lTdFVfPnrGXdjBsw4XVSC2GXStlBr8xmrklR+l7DuLzY2EzN2DU/KdGFWVgT2k20h
5N9uyEYwYWc2deWdW0j8gk9/TcZ0feMO3zF8A4Rp4cwaDgwgMctmKx9Z2xSGlsmXhKcJMpJ11gjj
Niv8YhBv/KhK6bJ0rSx431bKGzs790XmLT1Y+zazcY1EF7d2bXoFvAUlP/WsjNVgVx2V7cdaGQQJ
GjH22RswEfHtkHA3yG3uSkrhBvkEfJi1PnzWUzeMarBI1OJEyrvpGyvywWZRyfp24yb8VNIoUt2P
Vwz/FwETuh3Mu+tfYetmkiZdP+2KyvrcNimBchZlaUI5t+PEtxw9SPzEp10Ptu0jzfDDq+80tiHz
iaVZg/yA+8nt5cTSZhGMSXkS5CYDh4bFWBG6KpBurYLjUQwRpM7tkslW0AF5sy+lRQuI0a9BnOsO
nKJmuLQL99/jSMFkcHdX1PuBYfolM26kUUIhLLxxo8MUrxkSAmUtJZIBxK1RKHsIPvYorV13G+3X
k+8LVkZriQmM5vPmzZBZmcHUjYeEViWRSc7j6qvPXTP17C4MmuBd6uIri2rb9zNA8sSyZ0BieguV
BJQukG9BA4s1Y11PtIFBep/dGFaMBKQjOiLFGi4CVHY2BlZ8ERg0o+csKobmU1QRMvo2+gtibMqv
N2IuRESY6A9Ar+10+BPNHTMAEN6TcIhS99rVYyrK46zIE3dYGm5S6QE+ffm0wfhx8Th5JXHhEW6d
mJoYZ1zsW74bhwMpb7js4L+sBipHGq1E2TXQVYFyufy7bLDrhV1JtAf9nZGhLfWyDTKSd08wAp35
aNb03Qro75pcENyKCQHb5UBPj6HQeW1cwXbBzp70NVJFvp30mY8vRWq6kI/cCZJqMHO71yYDVSIg
fvMpyWU4OEh1leknnfiTCixEVpofEXCk1dWvYZrrXHR5EGhdXAOJq24hLTMb23SuKkkx9ld9WZdg
AtJEBJtF+o4Jw+5L1hqfcgRvk9DUXTb9CHKv+aebhaNziLMRC05xOP/B1CskPuuhktlVGgsDRjqE
XwbN2g6khs5lSAdG68pr8MUISShSKJkyT0oqTpQRGjDfBdL1dz7t4GNUGoxx+4b3UZ4lT9iGuaa0
0PeK05kmMoQmEJZy5nn3rEtznY7sqnJNOam3usrj5n0x1kGeOl0xFCDOsJIWz7KhmFwMFY0Dgr48
d08rXcah5yTjiJg18RGYunaqiYSD0QhixB9lor0xcUymJy/CNMJhMgojfBDYgcDtoHp/jf+umAow
qeSIrXFbCOwLxdXtu1waSb9AcGC0F34VTb7emHQQjLwSafNhMFTDcVPhr/TjvvlwBfnmuMR01Hh3
Pqvvc1RVSXMBEzF5mr3nI5NKsigQmV1WuPHhn80H/2W6GxCHMpEL5HedsI99SNa5MKttEF64oQdW
TiMoCHNhRbHFlmlVWFjyryc0Zy61guJVkFa403Ad0EY945CCpcmYhan5WdU+g1NX595k+WqDNZPP
eOdAoiN0gFF0/X7yLeGkT75smRfgb8OniItoL6Y/ZUWE71aIdWjxk6CLJwNcDF0mL9yix7sCn022
dfBQcl1FhlWyVa7KllUo/KQ5WO+Jpc2MG5amKS4jx8lj7CiHmdkFr+4jasVNNnxmXju5yHVZwKdB
Xj3IrmuiIjO1hzorxi+WmU5imRgZhSfQyyT2huWYSFp7K82MpvsM41hiOzoLReD0jLUj3Ng0MDR8
G97FOR5VDfz1kwA1MEhCDUWICYPaJfgNQSvFViQex1bUteUbtSPiJoTs+9oM8dtmfyYffPpqiucz
MG5vkzjECAMvFOJ48oOFpd3I5SAL47JNrAxu6caqIv/et5GDUN330id0jjnzZaYpOe4gNwniIdxy
OY9kSZjBcuW9dVk1FBxSD7i1JjiGysH+8DDnmUBVyMh6FMpjNmDD49ZNoSmh97FLXdnH9XsLRSU3
XLk1V/BC4Qm2H0sc0UDokRjwOOs+RYS0hc0ruhRb2ccqhZMG922Cw4v6CQgjDCh+6CHU7UeSJRko
EVGEoCiS9RT4/3q3kQEFTz0KArH4KfqAd4rbo6F85w4VrFCF3oN+uPT9QcauXTcRQ5EJFZnwQqLG
UA7Lwi9lrmxtmjr0UegoguKMxA3rhZ1DyRpvSi8x+Lmb+BZzii7rvWsSxOSkcxsuF5GVZvEND+Ox
/JhkMsFXRY407t7xlpJ+XKgw1SJ3Cpitqll1nVDtRVn4bp/ZMiEJSq6kpHqRpqWmTtjXTenaWa+K
EfWhtC1573h91EIY2rHshtjuDRHycKVN2vBPMq4H7jmkp03XHOe686kLs+F69WntWzAIjjXG3Tgi
TwBWzE/7aHAbu6jyUK5abXlsIRKjHy87mZnBl4bHnrtgvDapM8AtzgZbenWlFzowu8jxROydoE+m
Rn6TdOMbV6eEHNOO+uYKFQvlk2UeZQn/PIjWi4zPOiN9f9nXPavPjapOjY8IVazmRpRSlp9Hq/XS
DK0pGfWrD7of4+jYDZAuWo0ZV0lm6yhjpu9Y5VgV6oomoUpvfDPP2n4BVhmKW93UXUecKO4qGp7U
bloIFJkjImJ57CZGJC80tYwoOm4lUsWxf+urlNXY5Z4yVfLzkWUtWHqkZZX7H9B+V0uyTFOe59Zp
o93Aj9+moo8Kbxm2Xt21bzvhekGwcnnSNeKjm5qsOJUh9z21Aq9IFtl5OxLEk3Glgk7bKO7Iol74
bjmGw2nnVYYfHHeoSsrMiXTHoWDbPGjE18xopKhOwRyd4TodQ7xML5oc4T66VQamevkuNi0LP+rN
H40giPEMdQeO6cas4sXV2CAJ3Z6Fssw984T2hmFZzhCKqLGO+zSkSWwLVAARkBFhBFiOxwSMyrp3
BxQwUN32tfDeDV3e5db70DXCLl5ZETPM/DRqBq3adzJkItB2ofWUzrHKWvjRF8tzXWN8w3lcYaeM
oYDKPofWLnzxxmBuacVvaVAENH4fhl2o3GUXQhF4yyzAWWJkzJk5kTS0RkzMJfH8ISgWJI/CUi3S
GjXb9KuJQiPmS8JY68+Np4rCKeF+Y2dN1QSwIA6V/vQhoB+xsl0UeooNuF9h9U7u05TJVeh3044x
9DnhR1b5NYx5Yk0qn7e1pyxHd3UGBhhTRFXHtS4TvC/fLNWvxYjtK0Jc8WjBllQuZot9OjkENJjg
oTn3TfEnjftpn1OuQyTnjMYoAYWRRsrnt0WBTFqxKoMAIb6DdpjBKpxA+aIxgCBviuZLHaZNkGK/
DH/Mjv1m5LQ/V6E1kRwA6Xz8JMFZmIHhUXHlGv3EYLI0JuTFYOBvsU6mrWlbirfCxKqiAw0telax
xu16ypKx4goZTFR9HdHnmfwUCY7Cu8M7jbjTzi2fYi+23OOOlcZHWqExLc5FgRg/igZcUzrb5IoW
o5h+Y5WIzhkJSuPTdquNzdvvN3nzPgQoZnRumXkCAmhq+O1VFMg8KI+DlA1YdGGO+IZe2zOZF5BP
8Pu9TNtiA1Q2tjVYDQ5/U3qnKdWDK2wa+e0g3+mkybBLrZnEeIuZI7QvHURXaGewIzJM2RYvwSWe
kFHLI8WV3uxglkOCoNc2a/LNAMlBJ89S2dGToVFTUEA20G7YQ7pRjP2RPMCIpbDiafG9HHzwqUfL
aRqf+xJ/HLKCWP7nERWbpj7DStm0vRtGGpuhAZVY5PQpNCgrjENTPQN3VbU/kb7ZUGPsRvySxSzj
1tIgAm7o6YjmxD4/9qZAmiy7oMkg0/rOS82rDvgGrWUWV1R6KdinEkiVYPEl2mnkuwrFgekDUcrC
D956Cj/ilEzikIxioj9tpOd3nxs0rHnBKvUUmN0vGPXYSVQNFq3fsA2vBGGla+t4u+U6bEuQ0wcs
wofAAmSYPMyDCHa+pcUoyWd4bqFqF3lh1GngkApVrNIRoY/vaVvUcY6USow4BZEiYPKbUyvzJnFu
YF/xt2hoZKhWEZzFfjhjuor77KTmGUkSJ9Z86s5wKw/ZCqppg/f7dVHhB5xGEV8kRYP/DnchiiAd
RYRaoDgSX7RR7cKT78oQs1Pfy9ovMnV7xGDuME6832mo8nDVs8KEhlGlHzdqGScwscmyN1JXV6dC
w1T1fxHZh9A3XpxlUXSyzc+HdeyX4arxYyRarwde4aaLkzz0sR3H7E5mUDKMsWGV20Xu+IX5Kuvq
zwW6nTp5Um+W3muvwhaxvB8jrCjyOrR9yZFQaLn6f9n7siY5cXXbX8QNEBKgVyAzK2seXLXL9aJw
eQAEAiEQSPz6s3B5n9v2vtEdJ87rjejoCtuVyaTh+9aEgViiLyN0R7iZaJP3If4B22RTu+IOQIa1
X+/cNAQ/DAb4jgs0QGCCvOk2wFlwdbY9z4GV+0TdxBqqmb5MfLSDpwuzExr5D3R/i1hnxNH2oxHk
XIkRosx8++j4BfBggBUjoy1gGgFGM3lTCqBdX8wdEHF2pdAz4kpnujZgNao2m7FUxonw2PMmj5VG
HgGp7jfPNvGOURMoTEBuyK6v8HG8cQFX+XlFeSaCy1VMxjS3PJY7NgJxGZaftBVxMj9QdM9eHJyQ
ga+PyapZN5XAzNHj5SnYh+SNVuCixxybId8714BuuKqkV/u2oZjYh5shBjR/+XEn5TwAAIubsImX
y3Vj0KE+tJtdgyeDYhqoxwaFWvKG9RYtcLDqDXdA0nC/BqH7AIv/r6a1g0gIBwZhNqz6LeG+HqN3
6rqku02SUXtxpGSY5uDH2kTSiQN2tLhj+dQBdguKrItS8wIgZG3nT2E1yqoqBPNx7R7XFLXN+I0v
zTKSz9CNARM/mdYuihcQ1Ezty0YtoUNusTs4oMxRNKCmTFPGbWQxypXkpFjwl0G65JCsof4sf13J
x7MctQQuVSDFyO+X9XO56bplX/+4r/bVBNX/PnmbSe2/0f8EDYUk+9+xKAzwGx76VvwQMWBxdQBk
vEOqTSc0pnKFalHcbrOP9EFiou6zkkOAMFz8GrKoKbEScZha8U8fMNy+nAZVYZw3cZpHxITZva3T
ah3yNewB2lG/CU7O69jvs7wKtp2HmtDy4wdFWTafxy3E+KYhYM9bwCX7mQNRwEd/HYgZji1txFAJ
nj46tr6RUCDmsteWPrQfC1b7wXCNyA/AaAi6cUdEJpMYSktVqXEQeT0mNniyDdO4ZghMJYZSQ6q9
jKupwzHSpdtPy/6ccMHQYh/JBbP7JNdk523LfnX7mEzFRtomZ/XUK3WoZYfZCHndjksCftoXvRYx
B/heOkWBvKpJDOXh4e/bqz8aegDUWB8wggkWN6iY/kSz6hnQJWAy8lQPQ4KzTqvKYTasA5bZMaD7
DOoWIP51vjTjfu5/f/gdXPxLb7cfHkm1eK/z/g40HP8P8NFYN0CJkYIj+VgaJchHnAX6AMykvz/U
H9gwZlMIzAnHAleC/yc7LvUXNnbN2jETKCX/PUbC1g1DMWpB6R0iQffRzZN6f6i2kXjCAzUUj+zX
4vj35/InBgb7PP7bo/agL8A4/wMaF0tMwBvK6glv7sEy1rBor8enCV6BwzagdP6n+/yfB4RDDMAB
hHgErBb/E+SrTRh1KhSPo+uxUVTQ387n1LcYar9m9t9fYLSjeP/3wUL4s5OGUFYByiPQX/3JoLlO
Uijxu+Tx14qx1tvOFvsk9owdHZ2y5Si12MyDXWMvS2X7fT2PDZaGYNoo9qN/OKPfRzrOCK3UHkkN
PweDm+dPNN7zMFhTH4+P3cekWlHXYY472wqs6022NHgENYVmlJQ8xuaA0iKo9xOROh7tViwjOvsj
U/HAwtxhafGQdeoRv475IaJbKIvRTxbrB4yuP5bZv7+I36cL4EQYWXBfd1EKyA38+Y8x7DfXmI21
F2kfmJYVqVJp/JaYtv7HEfOfhwIqnAHnhoUdPdGfM1MJorytkuriY+dcGJp5XDYZFX78/VVFvwOm
+HYoNPDqEAKAFmUrFoLfL6sP51pIp/nXUAJV/TUKSNLulY2J1d79rNnSqyJU1JA0T00HRjjvUDlN
xRz3Ln2Wa4g5+w/n9SER+cswBuSGW/DzpSU7rYZYmd/PLAzBq6dNPUG/SsJ6OhDmdi7RIuvUDj+m
rQcdVQxTBYiS50psaLrymVVzpK6w6UEaBLFyqwGgXBOKFj68V4JV1XDhscWy4Va4po2cLwQB2P95
GkeFbsJIQvvxoDq7kbkIISabVJkZBsTqOnbRECf3/EOP0Sao6eM70atodDdtVS8cUh67JE0EaEFC
QnKBej1tVNkFUmOI/Nrn0wAfq/P2Y3dGoZthzU1+rgYfFXv7826utSJYAdFh7bvpupAAdeEAg0Z3
2xOL241KJbHpbTx1O5AffJQIGtQGnluos2hr8naaVbTl/WR435SJTjtp838jByN2nzr/VQ/8LESg
jFhxf7cx2/fCdFwA0KBEbxMo27MBh4Qmet9wQ7DNTVV0TiEd9gRYvJPdc4zqkce3iZ851WeZhMHe
U0+LAVzpP9oZvvopHsu6tQroJYCMFGB9Lus5G0QR2KFaQ5WPSKph5J6PXKfroRoRtT5+Yp4v2/AJ
sP1Ox6GUgv74dpgnYPGfGg3QtioxzkEGHmszRpEsVITa7YdHBzdllyxxK3mLmPNzdgv0SeiHnnPZ
koPspyBEQ4mofTcXMKeBCTv0g8ezLVdHNuN3swBAswIVTsSywlMv1uuWT/O05SCT1gZNKc8MdC1N
HU4nGnbz+p6EqvV1KSjq1j5Xaa/Maw8AI7B59iGZ+FXJjmCzquQ6U1j+5LGvu4RYFKM/yxXgx3u5
5ft5X7s/hkb3s6jq065F52M4+GydLyZMVATyphpSnAZpW5KvbbDwT1gLh+xJ9zzojqphFcvrqlqf
IPiEZNI3qzg1dIkvmjDezsq45QKAwPCYmgSuLs7q27SZuxDQ62I+CQzqC1qxAe4JSup3aXT3WoXN
UDoeCbR0cFud0DMCmSE9u8p0+Da0mI79qpPrZG10mdK6xtMNA3OUqaMHOTT2bpMdtPoobudD5sO4
w4hN1Nda2ycSUX1laFBdqWWCkWsCkgsaubpYBsvLmq/ZQ6rrEaycbr410yjKrtZV7mnfl0zw8TLb
iDp60UPF02tG8dWZ7wsq+/S44ivPGdqad+MGeyK+Ft9G3nan1kXdlnsu2bGW4fCkKSBuOMbgcMqD
eKieV7dlX7qgZ+iIrYIpizSHkMzhJQ153eRDEMTXFGjX0cwTAk9kKh6AwTVQG8wx/xaBMUFbEOno
cSGybo7a98EhmtT8OC0UfTuWgnLyzl7Gk/FtztSaFSLlos5em4VwfwbZbb9OhMroMFg9o1toVO3z
BS9P+57NLFVlIAJzqTjkZCWNZvnglrhFu6GGKzbN0ViIrB6+hHLS1w7vLbyakmgfoYLtGphqWS8d
qsKbMG2XM0Dk4LJp45qUGVa/b9G6xj38GllUo/vUwedVj+v3MQhcQZpo+zJNciBQhGnIGuGlwMit
O93l0DsYW+ptbd1lYquxykPIeW99lGIhRmdSLGvcxZfIOuj0pXGjORJtyRWEwS4HYPrCVv81tELc
0gjTZ5nsXAKhC5u8cmpJS+aH+EDTub/VNTWfvXYobULIkyr4xlpo2NoibSrYWQIb0y9QFg15TLr+
NKDfzkmo5gcX9e3DVPu5Ldp5rp7H2o+vxmlF8tFZV4jIaJlLnB8UMxmgK0w8V28Fddl6z8lUd0W/
LfKLVHrbfZrqBe/PG3Otl+iBA4s/a2KywppQXNKmp1+mLHHXErD5AvSeWhxUzLmwwYjGzlbXSRYM
Td5FLf9iAtTUZYYyR+ZMTuN9siYtFNZjkhS82dKLORrqe7Ds0OattXkmQ69Pi3XRSeol+WJi8byi
3XzeRrVlp1FTn8tRVd89bsipnlNrD6im/BN8Xkzkho4gPttqzsN6Wc4Jb/VpRDkX5VU68Wfez/w9
djr+JI0Y3pdt2b5bDPASim1yQyEMO4XYKcrRjfMTyrQgZ2u/XAdmat+2cICBrIsEdBVAZW9rH1Ls
ZQ4rUiibDLAKa5OLFPxGoadenlpmzTOUGTHOfyGXUdjHR5nE02fAW+M972tzEfmOPylltqtqkuPB
pVhy0U2q5ran4XxpLF3v4fwyn0yW0a9xu2BxIKNfbqlXmDyAhu6ieLZXzqTruVldPAD+yPqTSBSF
tyqB8hPoAT9vgRHXQtTmYSNZ/ZyBNv88btn8CRt+dYHJlt5sUTBDgZA0x44LBsNfF8XFrHhXZpvv
Y4x30x+3KhjuWyDZ95Ub9FhA2RcezSrHz3q2tEKPum3XhlN7BZlBiyZbDZ+qeOMKa7Zyhzhts4sI
1BlssRu9y5YqBsBtgm+BIFCQXHtGN3gKvHLoCcrUAhnOrlsWLykcdsia7ea841pcr4Gu7gFWdLcB
9f1LN5sv+EwFvLSJXiaFCkbaVN46LiGeYjpqLvmgyZsN4JQounoNbyDVtM8NWZbxVJMupgWvo/SK
isFkRx6qnl+qOtMl6FC65Qto4zLjm0phPZ75kqtY9LdDANr8ygdjinudhOtsYJBdwJdEzkTruaej
uosdDR7SnsPuljhTD4eaa/Moq2ZRBzCnvr5STTs0ZWB6Bj2TEFFwSpdp2h7hVzC2Pu2lR1jy0eFN
7y3u2rBW7WWL1tZ0RZSicimYsmK5AeggpyK2UfVpTbfBF0PYJdcQ24ioXCOUiFcz+tn5hTVoogzW
EaNnlqBwqnrIQi+WOUkvGXFhLz9tsRdkyb0bQ24vCRa78JxRAOunEdY8U9bLxOwTD6oWtlJSddzA
Xyaqri0Cyt1TE0P1mJOadg+Dj4LttKJfkzAwjCS8Xrl0fUEM4PCbtMNyWkLespUDAKJLSWaYuKO0
vZwD7yZ51/kg4VuM29+HTpWAO1S7q2w1YepunqnM5tInMukIcOppwHzIwBIWNvJEHWhku/oaHloY
VlQPtLTYZjf2eaw8+JPUyvaibygbDtXK1pu2AdpYSte4i7iCMayEL6xOgSxJE53bymiwenDt+pys
IJGTmcy3AeMuLZQUcIGntI2BaAH6eol0YL4tHKVJbLQnp2EQUXyolppYGLATVwdDAYobUuI1T+vk
0Qd0SFGY2cw3XYGVdMYvDPB2uOYrFqExSw617nTOqjFy/NCqNErrgyZuYOwmCpbEPoMTVeJCjhn9
Ui3L27bV1XNV67eKayZztAnqaYVE4gAPtzmF2DxCLBKJAYuUbledJ92tiRt7XGrDCz3qTecpRFbw
3SimnkzfJbCVwn5js4ZifV1m9XWuxHZMhw4EUOUEjMjYV4rITetYbths6D2f6vgphQDUlM0CyATj
AQMGOp1m/RYNun3QYz9lhylNq+tp6IcnO05zdbCuWsQZ4GuV5oFy/KwGOZakH7tjOwoG4U0YHfhc
D1etYMENaR29Ihrc31BN4IA52qKSEIFgSpva0+YI6XI4ZzpVhnwZp4OOkuEW+u8V0nOzipxPa+iK
sa1kQZNp0TmPlICrAYJ2e54SXNzBAyt+2oRpvsHD340nCZqqNJiUa7751txil8fm3yTwejYS9QVO
QTxi12mOFmkRhe11/SKbKnoDgOWO0L7w0xBydUx1Ku8DGZpiUUn9GvbquZNQ8lZo3I4pEfIznN3z
kLN4GD7DNGouLYlhghbGyaxogDFeCk1w0VUIoLhxS4EmPL6TaEsuF9jBvrZ1nL61MJq+tlG8XsNZ
DZ5fj8M5BvL6AgybtPua5nQew4d6kwgRo27F4rgPQvqVtnuT7nu179qOTO/DkgXNoUsa8InAZIfk
3LO+GYrJNG4GZbMNwNzSVUZF3GEdyZOgkeym0xN5r+t6bnPS4Rxy2aV1VrT43gIoEsZE7TU7q8SS
tEQLv3QGtVZbXSo9zP/S6NrqotVxHL5h411NzoNsXS6CuU3KWcvgohkZed7p92O0La3NGx/oO8ac
fLdLprE9oPM8DhbC2XwQLL4GA2autIc2IzcVSpprN1n9Dtu3a4oJaN2SN0vnvs6zx1zBpESfZjXA
wG8LyJ8lB7G1HHq5xJfAeuHjXRu3oZhP2fId9rxFHFVaz1fUo3/LA5QjcwmvFyzHwaig2Au3hb3M
U9d9TvXiYGCPpxLhGmN4a9c0egJJlXGIa1DD5cm81t1pRVF1idWvXw9urGuJUo6j9IQYIhhu43qN
gsKKXUntEaegD0Yv0AdD2IFBVNBa1ZK2y7GC8mGEEbiQLYo0c9jb2KUQfmwIamrY+bfXfrJ9e0eG
aJ1KdBWixZKGQJFNFyayVedPQUhkT+8SG8Oh2kZjE3/pIPsP+mIJMifFEbxT68Kbth4SOL3RbTuq
c7vVarJFig2X+bIGDZR1uYUWk/qyX7xQ7ZXPBCCdYkI4QqTvuwWoFcI7INLk9misHpvXqmrpUJUr
pgrYCLiE4t7kixuHZD5WqNX6s61toH5MI2zT7FBDRqT6AxtBWT2JkIDCOGnojea+NJ4GobyXVrd4
DvD6TQ2yNqwFlL5ApIrL/64Cnoa4j5Psfcl17dgrM4zUTx+YZ6B33H7u+I4wkkg4fYVgoJ0BB+2+
0wmYh1v6raIidMkJet0N822MYOT/bPVaB3XeZ6vfAnS2Qq4Jtggsx/OLrQEoZNczCkp3G0oeelpY
WMbH9rSBJMLTwpYnB+RIIHtlUbAbztb3V7HF5W15M0CsMCH+ZIqVeIpnppvkADd83cSXobWjHyDn
aWbUOOgdqvGodSaxHsNFXsLIXt0QaKJQumuOFdPzBkVURk/NnCrvNcDMBYBkU0CZZLuVHqreUaTL
6BXCFQ7soB+y6w2lX3YQQZcIkEmL4NrmER05PaR+i+kJ9Jl60ZntngOIVGCdHGCKy6nF3DlAtKG+
hX2LKgva1dq0hyGZeF0uBnKPPeFjBIe3wYX/UyN7yZtquYcedbkAnNpcD6GIi5Yk9kZG3quDjhU0
TwsHn6qD7knCB5+eR5RwaR732tPc9Wvbn8wcQgzoMr0i4yNc2m+IMxEtllaqRJ5gH7XlHG/+cWqC
1aFACLoDKlB0iEJqxk4mobMqhcrce7AJ53UeVesYPWZt07JyxWutvhr4Tk0+yQWtQb8FC7oRI6P6
gHLCTBe2Zu3yrQrcjrigoiZ9sbV1dYR/bBHBUdkog8aFjLwvREiH4UB9OF1E05B+7hY4YxFgIkg1
FAAUG4YONfXTrcqS0JYkZHZ+hYIA6gNIQSFWKyCNGBcUSBGBPAfg1m2FzlvldEQdfuPAW7l8jdv0
kLZJdxlU0wArkmWQRkOiphUUEMQjpyPrGQezE8z1CapjPJjUVUEeQ6J2MepulIUFYPa+gffH2BD8
wQbhgOvc9DGJtLv3eNgl5SLjBwmJwvcAGiCAh1JX1wGW4ekNzeVaPyDowuxVV0yaC1QwyaWhKfI2
sETG/hQvVD4OayxuoDasvlUmwp3P1s1B9SUskJFta1yum3B9zhyz96vpalwC7HUgWVM1YDVNFcxm
LeOPEeDDtORyWM8RQIumXCEx+dcaU/gbWTvRi54iCGdcDXsaRTUcZ9KHr4mZopynkPPVptvgsJo2
n8O94G/h9SRNSeyEYJG862Fw4s3Cl3OVGIi8pn6DqrISK7KTVt7tCgN0w4XuU0+OIFpAV4YxDI9l
tcQLlt4AfrUmn3UKlV5cTcibqXo/3cRW2+uKRIj0CFml0yP0BPrT6tIZ4t25x1WCVE/fqKmzKlco
wO/GYK94J7wYtc9RU/smT1rBoepAfENdYkOXEDABLrnfFBCAfEu0Tg7tAp1aGYeqOWyjw2cqBlUa
1BdKl0usf6xT3R+ImFyxzsx/TrFaLFcOaRO67MYle5yYmS0Ox9iIhqABCqTIcBN3glxlddemUNsI
r3ITCX4VBDV5913TXrpAT/eQvMkCUiryBZp220NanXJfNGySpkhX2vjSrl4idMlkszjYusk6rL8m
7q5kRDw7zsnKXgJRa3cL5ApJQNBDKJ93WkWfGw7hQK6gZ7gdINQID+nKPJoCTuBKG0XI1EFFsv7U
MmfWAvsmqjrU52UdmzHb71tyt8YrYOiYDOI261T8OkKsUOWL7T7HkxpeDWI5coRsAnuEMBF6o2rB
kO/M5woxVRVqKxcUASqPG2Mhzp+Au7z1lQ3ORmJSl6Zp07vZzsPlzEZ49UzaXgMXSC8CEWYvQIyb
FMOgSt412WJE6YTT42I8Obd4gx4p5JKte7UWKihQekA86TRlF1Nc90m58QCFk2q4O/WMLN0jXLxN
aQBulQZDnRZjzOwB5Ut01fuhhsRujV5r4d0rF3OU68mGMD4hmEVlnfgBdW5YUkbn5wzl/imiInof
IOR+Rd6XZ3ngcONg2XqFZzK7ceDKT3qZMesy+wU63/le29ALeNqHMMI82O55FbSoaCKqTtgPTI82
Y4rLLIXGA5++Xkdi/iUBdpSZQ6MyIiJty10dDS9B1tEnWcdUFRSo/lnrPoL6H4LFNo6/egv03xxa
DTzIvGODatVSgkqGC/UVHe2g9CNCAAbK7mZZj1jlJyTLQ+JjRviywbU7L9UIrgG83XBHPRQp/rQS
eO1IGQ+hm+tzaPecrDP00H5+Fo1b2VfW06G9kLvvnxaCmnAOEI3E6GqweLUQhYBrg8xA8qhJEHM0
j9GGsjELPcKx2sSE7my9A4qZJ8SxI6X9mr0lPcLI5nzUbec6rGOsDlmJOg90fxn4pKqgC6GQKkHV
u8fJHJ2HRxuTBmpwyqCorPXwPRwDn04luF3o3Q6TXn1bQ+rSVC1EN7oSuxYbY3AEDVLJagvHhyXO
ZrQwTewSY16GbBWLLMFnZuj7YLhtnLyVcpjsUE4r3qMQHUId22l8t+22RD7Ht+jGF+tAUZLlm66x
MlwImJwkL4BY71dCkyrk3amu3JKO/7JBtRGWNyJr8W+QlKeJuwrmCQ3zlfST6JLCITklXY5/T8/9
TuiCNYRgYX+H7e53g7fjZ7DeXwh9QGXZHEJs/10NeveALh+SjJj1BrzulNbUQkG1hC6AX6CRoOj+
4QR+J9X3EwCvDYsbkj3BEoIU+p0cbJiHh7Rq0m/txwmoD6GEanmHERcM4MU+mNL/n+bwD0GQeLHn
7uX7b5fGf+Q5/PbO4j0B5tcn/pLkgBwHiuKDJQhu3N/+9e8QSATAICcI4zeKYBX6awJM+n8gE0jB
AHPQwDBewJgAxvZnBmS8p8YgrjENYQFBxvv/KMzh93HEkACZ8hiGRYo1DEEBf1LtHsKFePbBdjGI
g4f11kMxjPfx/ffd+H+YUv/zEGD1YMVE/AROGXGmvw9VsdouqAhC05YdKdiyPPCIvUu+/++Osp/F
X2akEdxhf8JR0v5tCt4G931m/2AH+acL+UMqkDYD7YcFh7DbQxo++KYct/e/v4oo/KlO+QvtD6Yf
TjjoLPDCUgRaIJjn9wuZukCDjh7NBayI5uuAYKH1gNoU+YUrDs2gHX5EkYWouM4KMGWhPbopdodE
gvjwbllPjcbSS+otjopmm2Rp5vQByOfCgMC69ZobQPWDADocz2CLokWIJzSLtv4ZfvbJt8jZS2Uq
QY4taZEhAEEB0JZZNh26IQJLiqIKNX0dAqiIYGAJ0hpoDczh7WjhSmnMcJUYK881No2rMNuSzwEo
4Civma8RlhgkVxAF+wIRdtOhhvvnaq6UdXnr5q7cbGuvLVfbczPjj7WuUaKk49eEqPRSNCo+ZMG4
lFO6qRMl0zUFAPPsek8f4KaJToFNu8MQG3mmKoRGw0b0CNQO/YfT0U0WtnBMxuhbHHHLY5zO+BII
SK9TFK6HYcsIqEQ/RTdAtDAfJK+KarD1g5DL+pXPyj8sGzYrREgCv02R9ncKmu372ifiFZStgY6I
d9szSCoWY8uLvhvjYKEBdTv/CEbq6sKB7n3hBKr9o0tm+rAg6LNI9xvMkFo0eEbmXM2IE0w8S0oF
LfM1WmOkpzW0glqS9akucH5twdmcFraTwS2Eq9+BCtN89bP9Jjf3TDfyncM09NkRVhXUBs3rDN3C
OfQjbomBVvTUr/T7Ng+G5/U6bgCAQ3CNncZDYGIDqhDi+5TDeUCi0O5s6vTSoBCA4mFMr1Rm6xsN
FcEhZiY62Qnt19oRifDTGJWS0ea4wmJ5gtF5A4ebJFXBBZS0mUMmU7F1yMljiEm72KIEByAbUuFG
OZ9WlaECYnJ5aofNPs1a4JcNnzAwsoY9wMGH4MdOIHk2zmgODMYeFs5BBXHcTqgmIoFYSk32Rja9
nUEXyLMkiTqixwQb6WAhESAhRfRIrage/O4LgF2iRd+3NuyOINMGJQXiniJqxLvAa2w5RkkgbsnK
oc5o6zS1OY16i0RQQe+A05FyF6IWgPHopddmvB4RB/wYqW3nDnVyL4I4OMEaFN8jC6a6Xil7EWrc
HuAXnNbCsSVEmzsm5DyaGeCWdR2AvaYW77NDT8r1Osw5vIrBCWRP9oPKNvsBwmUupmBarxBawN9r
CLYOlR0pmkuYUA9wSfFcDHy/HwIAVxlt7huKM9zJaXFI9q10CDAg8shj5OS6qyr6KXTtBpV6FgEh
C1h0ytLenNhK19cMmMJbL1j9EKoxvFgaAjyfWsCdTdosSNoB2/E1gsTmclRW3UJQvYJyjfub3lb8
zkVb/KnjM2h8NBQBUMiIXYH08fcoaBGLqk12LxvTf/E1Wx+M9+7eQQlz66YxuY5c6m+mkbMrILj9
KRoZgCw/J08abqZy3vx2Ma5BhqzJkOAAY7QvXh0R84PZQqTz7qBMmgMlZiXomeG4iDX8QZtkBpvY
DcDkELL7jW0JoJEFi1AbKGisRMRKh+BIqBL0dJrBl6ly0miusavQA0RXCNRYk91XB4TsE9QViF1E
viG+kwm0e5KnoiBpv13ibKtPJBq2S9/68YpJ4ouOiWYsZAKPBGQNkp/BGrHjIGUCYUjFz2ziwAoS
Nxx0WAUnUwOLxAUAEC8y5KAeUSWAyPTGnAMTdriMMfPw74rggF4f0CwJO14sCGNCwzRsDrnFmbvv
OzO+r+M8Yxlb2ocOZPwJug5fzFgF3pqGbwdkJINGJ3L5ngJuOpIqY1fIIe1P69B0GVIhpf4ytUP0
Pqd4cRc41AaNHLfdi5/cesejsL38+eukT9iTggLh7F0F5cDG0vVu3aS7mzKPZNQMsRsHjGEEAEOE
BGlGpUz+85DNpluaJxPyIq0nHHmJkMS8A3Ce/pU6JHYurMavQgscHBpEot30GpwLmSrySHsnPgPA
H16WRil4rmx/YmwTh2aLwlwGoSpWMJGwN9r2MhnsFxh55jM86Bn4ZUj9SyQThxcIEAHV7c1yy2d0
ZnlfIyLaRLy5SVq3gCibK557QF4XQ8A9yTMdxWdDkJ6Wh9miLuUUuTZPASrbEmE/G+IzkQ0AXVmy
XfCmTZ7AboWv87RsyJGd8OhATTcF0+Da0xVUB5oci8M2LXJ8oa6Z8shY0FIpLL6AY9cVjTEefRZv
0fWQxuZsu7j+xhEvedl2MnlSJmFXIho4AngRH01GEIaY/UF2QjVqzkAz25eVN/zU9//F3pntxq1k
6fpVCnXPDTI4A6cPcJI5MFPzYMn2DSHZ2pzn4Pj0/VHl7rZSeSS4r+uiNlB7cCTJGFas9f/fqq07
t7aUjWlQrnOkLHZhCqW1WQ671gXVqiBMuh4sW9noGrDb0m2BdINLvtZJgD9peZ1tiooJbgVGepiZ
0R6SBbnJDbV4STjD96JV2/s2teYHJlJ4ja0u5JbcuXdFkveeZbTuLm6qYgf+2foqCUglcmcRnGcD
KRavpXi+E5jSrqVM55tZUfuXHkbol9yuAoqwQPXWC8z4X98pBVr396TyY0dDH7aqUWmXZpxBkg1S
Nhk9nQ5JJrqNYo7xN6q8DmKUftwqamc+6t1kPPaNYjwmZjVdLiCUbVRHCqKwWFkrmPF8OwjKC0QL
zW0ZURUQTZFvlFQfL1/fujRz0mDc/K9Eqm7Voig5+NrkzGxKbVWXUbnoPKiHMRG3o1mqZ3ZN7qtw
E7nPJ6lvqjrHR9qoBouYTBUVuim7Chwt3GvomVI8gsxllEbzjasYDnGFY5zNTjxe2m0RIM60Qyhd
sgfZgZfritt7vrem0SLvEvQ7TOpc4J2Yw1CdDT7/XM8XZHvmC62GVB1iV0HMyk2eLVDTbiMlfm7S
icxXVE97UQXFFU6keR2XZoegrK2mB2xYprnClJ1sMJ21Wxt1zjnXTGogqZ1c6WmkbDtdpAejy82z
hMzqtWYPyiZoqvGqtluObjsq5M6uYdOsRuQQ6VpoTQCiUIsAoIxZv3dfbW/UxKuLQWaF5hUYo++7
ciy2lHTQb8SF3Z5phpBXdQjIuumo3oZRNl9Mg1Yd6sAatrrQYMfVaaHcg5Ypse7lPREz+dZV1rNt
qGHL0qTOASi9XUSATg+GuSYpspNakT2oHdMJGRNhtRtrz2poTBdGDo/cwCn8jIlVdKsxBh+rGICy
o5aFGWumOGBemm+a1LYP1mBMG0dOzd6ZBGVhqNEV6VXX6kcKHCU7XdHq8w1yS9a8oiPkIFFvjfeG
UiM8QunWn1PHT7yAf/V6YRMA7JrrwMeiTGllESqS/7Z2Q43ulCe6sqNRkIpErIjelVpOF+d3Ykwb
FA1JgaEoUnbSLGWDL3AS36diWio4RX2n9zrGnTRWzsKgv+4q8GWlAbxsSJQXp5b2VjOKr3qXaSuQ
NsE5j5FScCzZOU1cZFvHaYYNMHqxC4KYGgFxCRIYs+m8DIHGhggxOlQ4nDwqU9eiotj7KmxEOP6j
nc0rqsL6VozDonbV6r0T2WJlz/H9UKIraxwl9NmtdrwIvLmqAcAvyJutmzpflQK1hEyobGMQQvPo
DCH5UZ1klOpIhbpyZQDIRhj4S/PYAQlixy4oVyA2KKIQmlVYbKwY3P+qBLS1m+ck+h52ven/Ej92
Y78Znfmt+JGk+FmUWNV1UaTVVwQslKPFlH9rlar7UfVYSGxt8TplTpXuu36aDyJ2052RRZ2vRGSG
odPXxrXhkLdMyO3fVWEMszzv7MkbxwYGNQ46RFxN4AVNFO0y6D3bvk65kqtZfAgTbaIyJutnt5nz
M81VdH9OF9foeihDfai2TofS76wtngnvtW+jVTgXGgZ31WuEWd70mGcUqmfdcB3MU7mXU+QueoR2
K52OpZjniDagMEbkUxu+4noMzGcjMurB66N5unpVUhamLLddPDXfSDhS9Bq1SFxOjiu/pVlkH1LE
fY8kSdVgVRed/qAuJ6Sl5RVyOifyx6Lozsi7GxdUduUjni3TH2U9HDIz7M8GZUp/oMuhtEOGdpGi
yeC6t6v8Z97aqtdD2fpdX6mlwjhHrUy+U+GCTbKyMLjrtpCxJ0UaX/TCxoAVmBrIjr6PEFxNL2lv
O19FaRcb1Z0dLwyB85ttlpABJ9NPjDdzFFL57ladMg4YFxt2siRLfLSEKKThTPN5OW0PE7eKdRnp
82pA7hO21bxu4/weUPjXsZCwydjlVyRuMKC7E5dirXps9ESHOkBnAdTDdt1Rh3XlroTxdl+meXku
50zsG9yQoN1CXIchTuqUuqfi6y3Afp/rkqW8TDJD7kxlaa91lvMgFUo03DudHbeYYSWUOPiS6Yo8
51DMrgkVkyfcfOWXpE7rr1VXjTblbMgl5ErrON31pUm+OKWnA5cpWdwYujYUXlvG4/e0gc+x6lDn
HXrRvYSDM1BjdbRz+hBQPCay/VFUquVNwZIbVtLLuewzqn+6ku1kii19QAp7juRwgDdZV/LSEE54
mRAMrRIjS9oNCvf6ognpCYGXV9yy/n/KAglLx5nmrjpbwHQL5Iz2ru2uUe5w7wiz6GFsWp2Dy9Y2
Grqlm5YM+7OuVN+NpB0w6Y13cydaAxA+QhulGJCB1oD7ZaXoSGW67I4OsIP0oqhubk01a3MvgFtj
RZ26nfu+W5nMeF9xSmMXRZZ9LlJrYnNpOnsf5S5300SEz+YEJr9gJ0Reo4RbJwSLwlWH8yR08+9B
bqukxd1HYzSGMxXU0I4/5Zcm1IiNn3bmNFd9KafncA76LRQbh7I5KrcL152HXd/YvLHSQawaJiN6
FpeXogf2I50rjPu4L9GOdzELtnGpBRbEVBMu8a2pmDuJTvmaO8gDG3J6NVazdahRceIRlNamyorg
qXTT2cuawfEpigIvGQN6Apjo71aiIbodW8pulPSK2wI6KRGucpPnS1HcmfKbIFasa7tWwzWqOXGp
Rb3+txYWhVcmA+qRLg4PQRF1VwAvovPMTM07A5p9EXo4J5XuW1IoqwBy4Q7yVLLpK71ao6lTb6i+
Wn42VJ1XyrTcTb2eoZEIMcGNRbVx3R6Rf9bdh90crFC4Wgc9LKedHJrvkVvYfhJGnFgEggc2UsXP
0dGcE8rZh8HIw8s2rFPiX/qYdDLp43Umq2e9TqpvrSMRSKxCwMvPJW1L1DOt6oIzShXJmmzJwGRr
xX0ncJ54kBFM9zLOADHA4KzrcaU3ZWVu62KcuZohfLsspia7L3IXGTk2jV0Ut+G6IoV1b4n2ZRwp
aaozoUpT6w0oreEHkp/8YGZgNQmquCTV/bSCE5fQ/8XVNlwnfEWI5MD6N7/aufWQh8TG6EsxQxEH
AVNxUMDH3Rp6XOABubsW0zD43Wg92VxBxmQ+Nxv1hhjKInNGmkjpHO0H5cThDFKPvrFqpL5qWjRX
lG/8nprq35Glm2gjFHHTju7fNcrTh5Cl90UIu4nWZlvW8cptxmDd0kVohfq/3Knu2G1EXOPwlmG/
ApGdf+KYXHKpb7OgwFdtc7Fm4ZvD8vw2C2qNmSiQCDX+YJC/6xWScXFVMifrHffxfPdx2vVdZhdk
oWqDl1Id1KzWcTnHHs2ROMlu/KlcRNktf4lze9xkYZWt/3woiLJg301hmmx9bx9Mba2K9KPGg1Fu
vx8TgyMj6bULVSJR/Xiot0Uqcvs8FcBnQcUOGxnCq7dDIZtSp0xnqKIpunNE0KlPkxBCTibvIsDM
d2XP5Pp40FOvUmi6ppOHMxfj59tBzTjQBBL+1p9S3qLANLOyGlJ23EmNT57vrav2X8/HgqaEYeMu
hUv9dijoMmhOkc36+RTpwSqDOsPm5iT7VJDRzEh/XFfgQFZpNkcXXTaOn4y/ZOKP56jAQ4uD0Flq
NEeZeppcVJGahq3vgEHaEHSRyKiHLx+/z+UhjgfRkbI5i68VaZx4+5CjxnEhERv4krIvOYOIKCK0
9eAyE7RSmidBf6LOHTdlQ5D88dCn5g8tgk1BhRTz0jHR0jWNUQMv0ixJkgmNlClD8iokgm1cYzUS
EyKwKUJR8fGwywx598QGFralOCXAjL99Yr1FQWjHDIspLDtoef8FxsHshxaz1rWZvx8Pd2rColGg
mSh4NQeo+dvhQjTlmuJMDNdK874W9Y7L/7ipA1v9ZJc5Nia/LkiaLQggaijt+aBvh8IX9OtbWnM3
/Ghf5yZIrZ9QrsaVQtuYC1LK6s5yZvUpCpZk0kAq/uPHPTVp6TcB12zBgzrvFo2ty3kI1cbX7dC4
MbuSbD5UpE9GOfVS+YRL+Uql8HlswTbGwACfzNbzugv0SUApwkX+pUGM++T7nXogAxg+6E6y8u5S
RP298JeOSBunbGBDHepsLYbyu+WU3//8pf0+xtGmFptSWBzU+G6EvJitZgdj7ObjIU5ODuYf3Cqm
oom16e1z4Mh0hkbIxq+IXS9CNJoHHE0Uyvoh/hrhM9vURa9ehUBR15Ue4q0I9M92tPdLDxs03QUx
0KsuqYujHc0wq05XSrf2Qw1QjSyl5Q1aWp9j4a33aeV+hgZ4/+0Yz3bQugpTaPbx2qu5VjkTDnc/
L0YCFGu6AR1lfxJKvJ+LOjV0UzNJ7aKUeEXl/1YZdkNNzliAaj+WYee1VRl7ZdWf27g2PpmKJ0bi
IRwTmKyGtts+miZuG8fzNDmlz9aGQlRpz/TJvofr/vDxXDnxmTTbEKrGt2LnMpaN+7cnsqo8Bc2B
gxCVL3agJyRNiLQLL66Dw8cjifdnLD3mfhvq6IwlR2UFucVQXe+SuC/wauHcRlg0un23gd4/A+wj
HgPxETTr2iC7rzZ18M3iyrqhE5yEw2IXO4HKmgId3WAoHM3pwXSS6iD1UdmH0BkuICeT0K9xi0Fo
Uzbcq+QmEzKRB4Am4+WA6XVXwG6CvEvGcTVY8fzJgxpvOQBLMMEJTl1PZQFodNE4Wn5ZNiu6S6M6
mjNE8tFFPH+JYvJ2sqz4KZ87+9BlGfXTLPjWjGkI2w4RaTpae8vKN7FJZVZDauWJ7ksecDGie4JX
lPltNTgXc4CrNi/TerOwlFZo4G0kw4kuVjBm+lXTC/sASLjzRqM0fGrbw1pKh/6JKLPWpPDs8xRT
LR/YDbyR/XrthvSOsEOEsZyrLm9LIBB3IWU+28FQfHJonZhr4LwhJJucWYT8R3MtyHvAgM3Ee0mU
FjeIq+/56rQDSBp68Y2BPvgfT7n3AQ+IU1j8pkFnUv0dcrMujb4fqrz0XUcae/Kt+aYOG3lu6ZXc
BU4ozyNSr/dG7IZnH498YvkSzangR9HivL9zNCEcwaizCtBR0/S1twbte0295x5oRPLy8VAnHhKB
x6Lbckz+dxw6Uhflvjl1hZ/3tCCMe40iHpUgOtQlRbPHfhk7XkuBfcIpR9L+48FPPCdxlU4/KmAk
cEmPprqdhh1pp6Lw26CE5DoU9+EYIvVIpuaPwwDwPqwnG4URXtnjBh/kgNqw1JLMB9zwOE3FsBbO
2LGKdP2PpynhBoIphFHcPtRjsnPVlvAukNSiK+iGNcJ/X9GTq2EwrS2Jp59/+gINVefBBFBYqsjH
x1YYZ1VhZDWPBZHFV/Cxw4pCa+otjK32k3f4fgEyGKENoYFJQfv4+IKFpkVWl/NkinEf6coj/tuf
yajfh4P1SQyyrOW3kTdDcS1F2yjY8187bP12ruQ68LZCQYihVxme22LjgmKiVWI/r+aiP5Cm/Cwa
PT2iSyhKTzMW3fHxYlS2Uy4j1lp/SN3qCevnvd6kIKwiK1tFnfgzAjjbvKESeOuvUQcjLm/7t0c0
W+4dMrBTX+m6A11xfcNIr1DVfjLM+8BmGYarIepMoo/jhELvqGMc80f7vSKUe8UujH01ciJ+PA/f
7yKMoqkEG46AyneMFUJcCtcl0QAF6mS0yPR4EE7+tgvrJqklBXVn9vSp/GSXPEKMLyclo7Jx2KZJ
k4F3EPUgx8rMtS/1XYTwqyFzScMVVTpfjHASIaBSxG4nF3OtUhopCN7ZrSh7qfYOH224p+NZth0I
i+bJrG9dIAXrsKoIDpawoC6FeYYszvriCtCF4IPNT379yQ8DKpUZpzkuTe/efn8kCVFGZSPzyU4X
mwTYxUEZyXN+/GHe77C8InSVpJRcYb8LOXOj5hih8bJfSDujh1Lvq6l279jys6jlxIIFqEVsyz5E
M6WjnRx0KPakumAjGisdIUsQ7UcLu+jHT3NqB7IIAYBZcinn3R2/MxVWQaekiIdaulPbHFP4ZOSm
bbPnPjH+PIrmzohMlCMD7AXYsLfDOTK2egRXKXfH4Ofy7prYusmb4PHjpzq1eBxWu40kl4vB8Ykx
tmmhzSWLB6qMc51OGiW2wPxJsaXcNqHp/AAEn+zJFv5qi/f/7Xdzas9DEUvXdw7f95ceUqcq7oM+
9cNQXAG2fpqTcFslD0C77tiudx8/5qkJz7WHXvE4MeCZH73NjGe0rapNfRoBpLuchnM3A5D69cej
vGKyjo8OXqItOI50ZM5H+6qLm7nDap76TjeoD8CAyq2C4ngFGKPPqM3Zw5dEoz1zV8r+qp6K9NKk
CcKOlpBQ56YK2kKYVGutDrpNNjjoMbou+ex2q5188zY3bFambhL/vJ1ZTdCq5pDnnDajQZlA1k+a
dEsPVVm7j23nsRvJTsDVoYhR6PFDOgDKCdzyO81yPExO8lANubEni+RCrFJwfUc8x8cv8sRao6a9
9EKyddquHB+Imc1viEfCbSD42As1uVUrxJQBPdzL6enjsU68jsXEsMQVC2fsOIwR2gSzEEeNPwfa
T5WEwzo31ad2ygrfdotks4AfPokwTiw6mlJAf2Y0lYc8miZ9k00jlCUeLzG/RnGoeALVDnWMZjFI
TfWXuoEFgBqj9//8WTWNLCYZKQLE453SUKBFNU5b+tzVLmsLYxMkjBuy8RjJ0/Bhcszwz+M2BlzS
AKBxF6PI28nGWhmgutalr0BZ9SatR5UAQf5mwFPt5zC7PhnvxJnDeMRQOgcbweLRq81xoUZxyasd
e/ADmdEMa7Uuaxx5pv2/GQp7MgxJAkbn+BCtbCOWecEVTXPL4trMajyjtrTO4k7TPtm+Ts3RhZ24
+BCWTL94+xZ7JHHFTGbAb/PuvovKF+yB91nL94vD+gZbs/zjyxEbGKYL2mUKyifHC1AbqbUJ4Hr+
LGY0fvZw23TNuiIP8MlAJzZmUur0hlnsQ9g4lu/5WyRazQMKsIArYBaaj+E47py5vv940ps6f8bR
rvxmjKM54SpJmmDeZT0ntrYy4rg6tGZr3orOopc4rQ94i+oAqggTJsyS8Es5NFiecbLuQBikJP86
1JBFTKXXGFHA0XFmMzhT5se6bA6zYUQ3wg1Hr5j64FtQqcUubxFncbudPGSwwT4yHYoUUPauTW1h
eiWU72/B+iC2KrQ23ZZ5u6BF6sDlAjWGV0mmEh2WcYzXNG6uaPMZ7XA+T3t6ePaXvR7lF73S9L6T
uvdxmbYebzjd5uSKmlWEUNBHnJivymGuNgFuacTC6XBeGjrd6AGrbj9+vafmJqc4nFEqh0s71Ldf
0KrbWtKMpfCRCT/Vo3xyourK0JWtnpfY2gEIfzzeqRVOzE2wR/qegtDReGY0FbUeToUv62jJOV0O
It0PsvgkeH2f8jPIlVLYIjYhTXfcOpTOVXhXR7fwEZHfVGD10Qw6P+r0C0XoCwQpNIsS38Om+OTK
pJ8elywtb5TL9XFA5lZ5nVeDSU6knOav0cICodGGcoPRRc02aGa449Rgszcy7et1ViASVDqYDlYt
+r2Jyt9MBmWvw+LcatLAAo8wlAlX7ah3UsF2k2dTo0XiMCIFTO05XLtSs8i92PM61II7kRqt58xm
vaLtrEHvg7midwe/Z8HKv+D5oKczlPVdNQ71FkcXfx/YvRfR7XljK7Z4wA772ac49cUxXGo25Fw2
itd+YL/tEbHamnmR9oWvyqeJcu9qGtRdqsn+k5l1ai/6bZzjwKiv+jwr3aHwHRPkYUG+wcujaPPx
9F02m+PNyKK7JXUF6m2wXd8uF7Wm/UptNIVP0QmUpInDXBWPMKrR1LfTJ6azk4ORr+TOAkjjXdhL
GxNkuWCn0N9ZOTfRedcb1RYFKFpqGX/y+k5tBBZpf04LLHvvgt9smnQrQUXlN0lzQ08Ly4P19lhm
zYuM0SxE1idvUjs1L5aaNxdYJAT2cZ1mpusb75c4LRmzCJeX0AA+NsMeM7uxLnUl8o2qlh5YW/02
VoPIn0JMDSEm6AsndNItYL7pi40lCHtGEMLQ+PhLn/x5bIikkcjf0nr67ZcexqBV0ogwZ6irF90N
HyLR32XgQP4349gON0Wuv4tl7u04Lf1oogo9ns9NtCKbI5+KSQEN1jWfHKSnwlaSU4g21OUv9rJ1
/bYOdegLEP3n3Jd4RqIWietQ3DSleUgc7Sor63t6+n6SqDg1gX8b8jhgTWYjQ6On5j4okV3YlS+0
p0DcDtqi7D+5c+in5i83UopkhI/chY/uRXJwjGoe7ZxtRkzfZQSsIYZB1Wea45G+DT2lUmIvZ0fe
xPXiNVC0RZnZIPpz+/bRIKnyGNQOgBKBYwFXGz6jSDZ34eyWEECyzMuD1tmO9uA8OCa75soqWgRT
Sjuu53RJbZbib3UQ2FlKZz1CT03K7hIpTrWB2fUCH5vGIpMeb7p8EncVomsOe2zfH8/aU2/BXZy6
pDiYt8cF2AzkVAuNgsivmveznLWVVI1Hs6IDpCkeZUxflY8HPPWJF2cWQhmbZOvxa68SLQRixzKJ
a1dBF9c11ZaGW85aDwN6jbWLJv3jEV+1E0d7MIoZwQOyXLhmHn1pOkFnVEmz3Lfy2fWiobPujEjr
vQI0+lkEmO2hErmzpjvo4rui8uBEMnvIu1luwGa5O2UYUK5//KNOvHeCjcUC7WIMfHfldS368Er6
C/hw2IxN1EzWRRERNk6AAh4B38w+usjnj8c8wn6/JjFRJZD1WXZtmObi7YoOR3Ougp4V3c4BUlbg
fVsEqfoWZma7o12BvmKmoJw0s40bNpE3UZPBeWFo649/iH5ir1x84cgx6GhIoe3oh6hII6xcxjm+
5USnNLL4GmI9m2/QVoMS5s3Ye5mgRsZiBQwmI4lMSxDqqHET9degRdTtNAUqTX4JvIWc1a+ExcUu
GphSOKbSLaI+c4ck/wXc7Iotu98YVhJt0Aob60YppB9Ztb0Zo85eO+GZKFP9LgVrfsWyxYQ2sRAe
I6dzD3C7vqndlH5yMT/1/FTA8KDbS4X+OHFEui3JWqnz/Fk60iMoRItqjfFjrCnR9uN3fWoohNdo
DXCjc2wcBSAUnYCcL8eSW+oRHYScxc03VunBjbLw8eOxXr/b8Upbsr9LI2iOwePrPw1bsm7IYy4H
vQn7TFIwxuxF461dAFB7DcRaO9PgUF3LUQyXQijhjZCK6xl6Vu2qQm3+FdX/G9/wKb7BYB78N6/g
Hb3h/zXxXBZkzl4KGcvpX/yG5T/5hW/QVPcvlWy+TsFDp9X4csf+hW/QNOMvRzNe9xDCTPJZ//xH
UWI8+I9/6vZf5M6QZ9Dy4fWf8Af+4jfo2l9kY2kSjVKExJDm/PP//p83ueP26P//A/XsNaGZbP/j
n6Qk2Kh+m2dI80x+F8cIchB+3vH6yfFXtWNqDfR9qzBoW6CiZJ5xdTItjGcIXRykxklty7nbpTQ2
y9VHiOqQV1KMiu29yA05N6sFciI2GfFrNSSY24u6cu5iCyKVRXPgpIi1zquGEcQklyqaIRSYG/yE
00Ch9sPRlvd7OG9520ODgsAkqwuC76SgkVxMOcjFg3Nu0mbhUCp5r+6Txck5GUFwn+h1BULe+qq0
ZY/rtMfapo70jDST6jzJAcvkydhpGN1ScR8h+0DkEtEzaeXmA/gf2s26G7qV1cM6a+YQ/EBmjbcz
mL4ntRK4VHip/QV9rRePbCQH9te+i2fw5aGa7Yqxz3YjOUlnbbplvLfysLYvXVf2OKYnldK4ouBG
sfCs7mST4hFQlk7IUU5drwqaYZvMjT0DNyv4gwF/BaOX90F/Jcyg+CaHSbsdLLpw7kqELOuobXHE
hKBdR68NKZy1ad6sE7Puv9J+a3oIljy914R1Ne7Hkr44aERMHhQkYCe+IpCp6SCpZbtWWM3G0NJ+
Y4VVrRElNOcDbTAXxDwdA1DjRdViJzX3VtDaD24yjecCQ3y7i9Eay23U4iBe9Uz1NT2BJ/WmttIN
O0+R73SZBZ5VmiPk4kTaeKySRCGPA2gcXofRlGu1w1oINzX36UYUraGuds6WmG/YDDIpPbpl9OF2
EjhpF0pmZXpamw1/20GsPs30mdmmJqtxmwZxs6G10vSUwwwRW7olmjusftWdVjTRWWrJ7CvKfGsV
qL02eJUSSprKRqG6Fo19RT+wZt2JKNjARcZtAiRIY9Joo9ZvsPXU22nJf0Z2gwvdrIF4B/jScMmH
h8jlFo/vK09pfaoDRTejLvupJgqWKDrR7GUOQZ4CSfCd1QCfnLaX7jMCGC3GB4k8exfKWtwHWdzt
hya3tyKD9LVyi6C9g2X2Qx1MZd1PzrymqzmkMlZAvC9t2IKgzUcctaGFiSa3MuOQkhf7RisYsevb
iFSc2WLFXJu9AEUtckVft0F9D7W/uawddX7GZR6suzqcHrq4yv1gpuuGpyiqm6wqBapXXynt1YRX
8rI26ZOJcC9J4pXo4wD8ROqstSgov1hhLVeD4hZ7sNLho6wXxDw8tOw2NSrhtTPAcxi9WN8d5qGN
gBNLTKremFHdeRNtRNxtWRhiYGcJtODslQbZmbK6avLA3baWmr0UWjrta5cG8+PSV7sfJ3dVBPJH
osbGmr6Eg2fCAvaXVpwkFMXTOEyPNIMzvSIN3XHtooRq0jV5FL7jsKpq7E3W9dBiUmFYesF1/yVQ
+fep+NmpiATiw1Mxe3p+yt+eiq//ya9T0eHko5rI4UfJgVqmyt3m16noOH8ZpER14mrE20tO5H9O
RZNT0TaXa7TO5YPOVv9zKqp/CUGF0qWgijKaBNGfHItLJPfboQhQiRLk8itUKp/vrxSJVgmj1Q3F
dxXFSFZxgn68c432k7TAcUC5DAM+CWcFG8KSbHp7iZi1tpnoBKBwiTC0e7oXwz/sVOcqH3olX/32
/q//9eN/P+mPL4uMRfGKaJLkGZeF11T/bykIvkXCZVsPfGAE7pVqNf0FRXQ6R5Bdv66sPP7sWqa/
yzK5RBYwoUyVm4mGME57+3hjiidMw5Tq4/rEJxbUpTwvm45jlmO8NCEVDu4DjhpdbFXEV2CiM+zC
OwsAdbGrTcS2Zt8bmAfHApof9TcC7xHkweQ26nNBNym49zABAGW6u2FuOOutSXh0ziwOEBLzmyzN
3F2mNPKLJq3i4Pbcj5WAHgfBJONLI0zIzephEe1A2+T7OGxpxi3b/EbQi/GFet/8EKVG82BX4QUX
l3gz2FnhdXQeoLajpxcUZSzHi7h1kbPr8r9nfS6vZn1Ivgg1TlaFGmRbE+M+ZEmsdl1ZDL5aBiXQ
p1rsnB4TYFNPw0bjCrHKpN6e2ZosL+GfsgHDEnxSs1DxM2thmzfK4NdcvcOVMbrcNx1FlD9aJ8/P
rTkfKe3OGE/VegDAiVdmq7ai+Ranijuk6zFq7BaC0TTQsfMb5gJzas+jokq2dkGV1hsC5rmnRiUe
XlXPi+eusatvCTrax8RNxa0LLg+bnNq6PxOH1t14UxsYKbmYSiRD1Jq3DWqlhWahR89plDmmFyNu
u1IzONhAG8Ly3O6G7gyx4vDgTHPmLcc3tPSla0ky02fEgNd9RbPN22iMVcxFyXQb0cly02pq8402
9f22hGGxdXpLMcGTWPnPJs+jXVREP6aGon+IovosdB3crdoM7mPT8nKiIsguOKLmR5Q8yo1exPO5
OtOSctWOWgrqvVeVdRonARiqkt6LVmzuA3wXPhbGdqNPcXquJmH3MySAfU61Kck2czhbxUaRsXvg
FbR01rZ+1DKjyDU0l5g6YTnbhAOAbMB2GmeBIrEOpeEXtwVGWQdVtlMq2DozgHkP/Ak1McwPwI1i
a4Xn/CxRGgO6gcRRZalO8kQXuIB/2f6uB52+jkprwuFt1bcBtKRzK2qvzXEYtBVZR4OpzeoZgWxe
6KlBXyatfxlzW9majSIvUlHMUIFgBfBlzecKq/cVVFJavwHFuK1NqXg0Sbqta5cEmTl/VbpGvxRz
JDZimttLxZ7nzeBawx1Be+eFmttvp9y4KYb8ER9RKfwYMWpvrHDyRdOPworpoBT0HYxGC2txkq0m
pxILMiHp12mYp+bGEuQBvCmrrfncGSjp7zNXDafci8JaVbF6QWV8SNuB1sBQlEBEhbwIStHd1LfJ
vUED3xDmEc1JSezd25OMNvBH7HANIYyioxLQPHNl1qq1cqVTAKPpZ8v+OioGrdLpGyjAvjtDq67B
fUzOtk3auDZozCzpm5sOc3jbp+bSVL2K+/DSqhsSVmXeFMN1CDbe0Ylf6zY6cwOlhwJAy1zzm6ho
JpJAXA6UaDNQ+xIPCZcMfJ7kTuyf9ggxfRVJun4fkH2HXXOXovLGiqi5bfpNMav0zu3zeNeoBdtw
mdum36vkzexgUpZOpSJAx9tZ+sEc+1JdDVg6CK4UXPim1EHCi6AGejSaPrGfakMankDWkqDT7kVU
hsmqrZe/bQdWcDdNOIcsUZBSgNNTbWkgoe/LjPZb2Kdhj6ddhtSwVYsDZFF3I0ndFV5eB9yFIOCX
Z7Vh0OrC7m1tq1ltybUpBnpeudJDogf5jYw6oWUQuN9pO5J7NReDu7lVA7hFhdJB8u2H/GbUjerF
wORwzg+JCetpCgscH27bmr7PWbRppqHcO0CJrjIztp7Q/PH7dDj+W+4k+Y0ypDbthugpXXgKjbsj
XobM/6aVS/agq3K8ztLEmukfk5d3YR7FFRCpklvgWKZWx7r95cn8dxT4SRTIJY/0wwfJkbsFOfmP
9VNayjex4K//8Fcw6Fp/4Z3DIQBBCUsrZsj/DgbRMv2FNZNgDO4lovNFAf4rRWKYf73qfh190aXp
i2/rvwiX4i/o1whkrKVOCDLS+pNYEK/k22gQ7TklR5X0iEU+blGjv41jXLUtIH3XChxzrb9xsKts
ZgOOQp7N6cZeVPfq3ItbrC79Dv8/cPl+AtGlOdE6TMsBJKKVn+lczDytlo6fxipw2iBJCiweNNuz
rSLapDK8DSvd/0/2zmQ7biTN0i/UiIN5WDYAn0nnLIra4FCihBkww2QAnr4+KCuyFarsjJP7WuQq
xaDTHW72D/fezy5ZzhLhW0XE8H5SY3mvTHsIS5X6kVaaWYiXgDz43g4YYTRV2NNikSNtV+bT0JDY
LYTpRauV1lcb9dlzYwUwgL3BjsHVcznBAFt864VM/x/YISgLkvFhCZbhsWhdBym/Y0OqKcb6Eb7w
eG6FLy+LlxEjP8ua0AdrzWNI2PPNQs7TqcYCvCsgE50JvQv2Qz9auEza1Y1T3s5r56IvDkm0AXI1
AwQjRVFuRD69WZB0dPpOFxuxypHOjd75x6oyH4WOQ9waAuO2LkmFTqDvFHMwhqk/mLsyK0nnAYS7
H3RRkyFptzu/MTqsyKUKc0X+wEbD4cOqL+tgl3vP0bxzTUgaeThJzfnmif1spnNDnAjVLL3tnO4w
9z5Jp5GxWrJPwWKYL6p23BMCv+mtMVqT3bIMYn2xSN8WBF/rpFhmORFYUssM/ULClLU+NZ1VluMu
V62vfSMw2WCs01ajtu5HlxDxcGzafo10B28K4T8DjfTgUOZIq/GvQQrdFVWMxI1HOyDVoTb77kg8
73zw6ga+XG7Y3t1cN8Oj5g36EC65VmdDCHTIgnuQ5s6NV3Z6VGy4JVKmVg3xwYRGJiyIn75qcDcE
sVT1PKfroRXd2nW3bVHlWkaED2kRHmxva+o9IDzT3KzN2Uuawe3eWjNxHruVgMMSYE2bIwYKyRrv
CvWQDGV9aKDGe+md5RF/ofaED+njerBX0Q2PQb+Yi/ui9LHXn7Rpcf10h4KuqoPI3NI6KfgZfc45
L4B5kT7fAi9YhNwTNtiMkVHpxmvri/lBzXJlh1A0ksB6aOQEAWn4lljg4WWCZdQHuxzTDXW6s+Va
rLAjwsGt4YkauKHDJpCEVKUb6EmayWNTZZqIOEmkCIsSPg6RmGV91YrFNKJaLPodF6s77SvNU6Q9
yqxtSM1p6CZAKBzbpmIjsnpWGil/XJ66BMh3aGnd/FrmVUC0kXStLzKzzbhK6/RuA+HduTDud8Mk
qITBN6sDL0C/hfbt7JgV6ru5qVa6o0bcu33XfApmibvFkwYbdZvAeWqcwOhOZlGghIKdd/KFpyG3
6tkGhOkwO7GhYU4MdaPx+MhZhYaFQxxvaIB92gHUHB7HyWvucSGlpGfZpONMzh0smZQplJgv8J3Y
gkqqrbefp/z/Xoh/cyEa6Hb+3X34f7vyvenf+79uC7af+XMuEvxBb+6izAiAY26T/39ehYH9h2u4
AdJe2BOOz/H2z6vQcv9w+BFcbwgPETr+chdapD0zYnEC7lbmJshZ/pO7EF/IX+/CTXxLJNK29UT1
yyv9bQdGGKrJtG+0T07lg2V0tOnaNcN0WJNsPlepdLAZtXjsW6WWD3in3o1T2qCDEJyqRzxWhLP0
QnuvvApoDxa+68oB+uwybyTuSbiEdfW2d82qqX9ciF15rnsHsOg45dw2rvGlFYm/q0gXPjM82g0L
0e+0BMVxJuojZ06DJjLsR7F+00WpRTm7UZOOsjSfuh7YA4SC5pJ4VnUYyXSzgEfcto6ZR0GVEGpf
1NnZmHoIeuRB1lGtuVbMWo0rRNL0I3ec77gQq4Oo/OBm6dOpgFc2mw+zNgbAXkv91lhy/XaxFm0K
p9aSe9Nj4M4dkn4mEDK4Glp5b8xAYxLTeIZm0saGC2qjkcCi6N6F9cNaFpJ5anJhfWNqsHDW3QAw
2bBpdsCrUyXNPe63fDygsxIfitXF3uLuwRTasY8Y2/JF2oVLYG1lFwdRz8Ux6IchVraqY91bjGgw
zJGzNU9gPmTqYWjz9VuwqOUznB3rIUV4eSRPqLu6VjE/IIHPI6Su+R4I2nghlFJ+ra1xjsE9eXuC
raYDWX78GchPQ7vERzI1Cu5naY8fWmCxYnaWyAoEmaDpySaacTfmlR6W8Czj3km45EV90nztBJ4D
G49s6danTh6knJwfBGGhDymG/DK4tjq4epCczDqr743VWxn6cx2dMyL6iZtci/EiODA/pUsevHkS
Sy0rIgGojK5VTEo+B4mdc+66+i2NH9QlWtz8NRns/qZAHPiEcVYcAEeYyEhlqx+ducImXLLxfVgX
L78l6nbdL54HeI4e3ntsckHiLXFdfpxzd26IXv2eCELv3KYDuVSb+ubbSNFzTVy3OsKktS7uwASg
Fi5IJt/LP0uRGdcmFc4DeIv1OGdEKOraZF1M5bTHDpzz3WC3/XOxWkE01311qrXxJJpkw8c1jn81
pTDfGgrgW5na5Sk3KkHIVIV8tQantld25txVQl3MTNk8jrJDSD4AL0mH92z09QXQYmnsCGz03qWl
vjtyrk/pIoBMLrVzamVCFJYv/HjxGvOTZZffFmUJpDypbb55fvPcUg1+6nuxAOZp9Ic2c90GQkai
nR0Alew1ENFfswk1aqQ0V76jjCjuvbSUMBgo6b/BXMgOzcQPpWtevfg5gasT1+lOn8r6Qswd2G7L
Yqs2EhyMWK1+8qx++Gr5zPHCATvU0DYnBvvuuYUH0jRsHWjza8qlqigfUBpXj05SHd1FDUSOrs0J
FAfYCDGW4chh+Ta0QX7y0IPuKZBkTHoHkLtmLh7pfsm3BvQVWWWRRWu26Y6FU34G5j2/eI3QHhC5
tBEfqKeTiF2S0AVs6J5KYK8qV17IB/aLKCBZayjqQ9KD/QTyUYGxfCAsffqsJQoElmsZD4WeWscG
X1YfVUqfro0+dd+4wHklth4rndA12GjzDiUVQuqMjfDnwVsoX4S+VnmovKXdNeuS3q19Wx60eUCo
uiyOF3UTWcSMCdEQp8myGwnlYrPajqMfk4v1kq4LY+0KwyQNfArpUOupxQLR6ReWguJ2aRJ9Zxja
58IsOz9MU5ZE1DiMFlzJyKpr3KjS8lfmPvqp0oHasG6ToUnx/7Vys/WStFnw4ICGOvW9M9fEm2nD
Qz5oZex5TeSwFn53SYs9FJSB9zrQ6iESYP+uk9/qkY9DsApNv3J3gHCDTwG3xnWFf/3KbDO/ISH7
S7AO7pEbcY2okiayuuycR0kVNz0ZyRE8guCmHu3ufigSeVvoSkLnySsIjLXYtUaf7jEepPFqZmLn
9NJ6LVVtHt2Bv7JL/HafzYX5HYf8eKscPKW2JbfLBfTu56yu8pfBNMj0Y84V7C1S3g/g5sCHLbjq
NSPJ7g2DgQTUPiecUjk/UQOT+ZY5a7wsg9j1s+lfkCQSHzrTSVA+F4oHjT0lWa2Ih8VWRS+pNR4a
+IanMljFC0n9h9wQxa5ckvW+nCx7J6aJge0y6CsILK2x8T/Ne1ei7TOm1DwHRlp+gWFTxoohdThR
Ut/mfMUvfWKKI0uXuSVvvwveSvIJ4rpR+ucqYVLPyZSdkoFwcnrx+3UstG/C9vSzGHxtDx2zvzPy
pjo5tpbsme32D9Wi/Bf03cne0KX+lE05dffkAbNcoKjuLfao126RX5t+BUS9jhz/YzesJKrOdnqY
LWXEK3EiodlrF6fRTVrNBrAj/t1WObUWEpkOrLqmZ37Ylqrc/UWRPo/OlspejIBhkZ4Fw4NMsWQS
nBvk4Sw8IpnXvgOy5iW+/EGmfHmaqoykwllpNzmQViC39f00NeVxcMY3p8O8w1lL+4z7bPxaDu4b
vNp33BU/vGp989v5Ea8fc61VCX6frE8dDK1dJ/NnU6biLDLPe55EaX4qC9V8Yykyv3YJPzg1rsaj
ni+s/88i5a8YzwLZ/zQcEBoAPb6l1AKuBG+u1J1dbraDDUIvz25m0/GgTs2jfy8Hubifezf5Qa6A
RaM8KT44Bm0m6wzWR3S3+mFcqHoONdSd21xIrX0THKDUXsEUG3NS7mW5pPXZ18oOck5hArW1ygv6
weY8drn3RjCh/KJ7SVrcJzhcL16G3wK/zJolB6YcFYO2uVdQ9Gg7nOLDz+Zee3FkMjvsL6YEyKUG
T/gkyV2KG01fDh3Onv3k9q/MZVXYzWlFD80nOaT2K75jdXRz4QFcHsYr/3LeB5VHOVll57yzITiQ
+BjqWkvCJBTnT7AUtSO1yEuzZuTQ4ws7c4NoT2QPp4DYKyNKG2O5suKX145P87wO7FCyXL3bJfHI
XeBqDEq08WA08wKSbiu3rJU0Xug43SXPT2WyLz13iac2GY7+hmUupZ8fejaNxFTaD/Wa9XFBo3Ra
7XQ4wVNPzl1t5udBBzluIFDVPUPcsBGADJx68stokTUCDW455HLKIabRqQI3R3NAduxOJbaYwzYr
ucgSAUqZj/k4ojhh8WOShaIn5M2PCWW0KAVAXgQwlvHh+o3rv/b6SJLxN4YZsnReEgmjciC4Ba3d
/wJ7/luj9XdNHIvff7vcPn28Z+1fWrh//MSfii8DLI9NG8Z6myQJhJn/7OHQqP6xGWMQ3bPz3dq0
P4eZiMR0Bo34if0/R6B/TjONP9hqBy6dHX55lL7Wf9LB+T/DfX7ZbdO60b/xsrZnBqva78Lw0kjk
iEbFvZKDSHwOJY+8cJot5k7zDWqHbeVCPlBzBnzlVk9rLpzgKzGB37N2dZ5sr7SQ5bT0bK7B5MPT
8otjeTP4QW7sJBQ8o/UWJoNyW7NWJotaZaYSDDvxWi96Q7Z82Ex5ZdUX0uP7wzRxol89M4PySP6W
v8/B/J3qZLEij/M9qhcjjRuEs/HW5e6zHNfdrgjGh5KdQxdyt5P/bglx04/mcFjcSZ7NoFMfgHa/
2PXgf9hBr79VqvUOusjFl64u9ch2aoJ3rP4d1AskvdnPyCL3TLRD65LNR120NrQxX7s2hZbM1CzT
PtN9EsejLjDTCSigGMmV2wKAyec0c1XcaVlmvk5opeyReFIjn0XU42J+XHq4fASGImUb9Fe2GcHL
7MzL3dzM1kGYwes8Q9qeoCok1lQ/2IUmj/bYmVd2nKT1A47D3JpT9UwgIx03y28DrXoPBumMvNeU
L8ItL8xmWXS32vS1L73ktAAc3uNOr75TrZALg8nguwXYHjZg35GLY+bfx9HsdoHK58+Yxbgo07xg
iiz8NJJ15X8xzbHcOV6x8fPa1zqvX5l25reo+hg2ZWp6S+As7qB1gAgtcy9yxFZ4e6pBv1fVk2OE
Vh5QsK+zvamwMnHansgXOfXu3jcS6iPAmeXRM0c8HVyeXIdI97g52GMe9MniKEaMyJLLLY300S6N
8h4U3nqXqEyPMvycNxlbXdyH+uzwW6x2FyBXP9hFReIN+qf8Sbl9deMw1LvJFte6NQOzIKs3Ufeq
k92+6XtYy5sDJuQiRKFYauJHQDoBo2aFxLamKLvp1iQ/zk7T3wwJid7Uvir9yMxKi8AVOceM0SAB
96PwCIANMiLFB0+/qmbRQ7cLqGC7xtSbSLpkEqd+P36yZnZvRJYD3yytUhLdrXvAO9OMJN/MdBht
1lrB9s8MLlNN6x4OAutlNElyewM13+SSF0VziwdzXfqXlDV8HU7sBH6048oo3K+CI2MI96ZztA93
dfTQAt1chMif3NBCQmCSnZ/WkSUssfcKPXjNJ1obUoMvpPbn97UPWAgzqf514krb5q3uN+jn63md
6ymL3CkjOb5jB98Zg/qMBci618rEY65A9QdAkojVplTLpSV0cIh8P2nPvlsqEYM2z3bLaK73nsPM
ft34sq47Y4CbLfPU02I8Vjp8W79S4ycnI3E8z5tsAZVTaqEXpPlFE9YC+CTwa0Qj/EkuLBIdsHfQ
R7WnZLh207IDxF0c5oF2J1f++gKqmWhLJY195pCmnQUk1neDndxmftPdu66MDXR2z8gk3MfAGo9d
Y613atThLsze2Rn5WkM1MudTntTq6Cu3vS9qLCaGMnqEb8JfnuizxS2iVfPZNGXxJdcNGWsgO8NR
YabyF3A8pwYh79NcSDMiEzeyMKfcsplHvtiqh9SW3c1SiCLi8NSvPUhoUn0bJLF1jipPZ/FAPLt+
WqXxYRBFdBU4mU90H+YJvrXLYoAUarKOCbzmQz50JprKJBfkxQhYl4tpDU9rkC3fyWcXEVKCBU8E
m3s6yDrnUyTnGmNDhj7FKQ8EB4g4TzjIdXMdLqhk5xdEDfZeCoKYXdQXt/pMEDMOcXUK0kzFSRn4
b0ApcYcJVUXaTJZYZ9N8xUXvuG9cguuRYFntu0HlFM4qs3BB2OOPIgEibjt5+9jTN0eCicXQSv09
XWugkhRTsdlObNKmnuW3SGT2hpN6uOnq6nFLaUKGSY9ndR1jpSod7lcChfeKzP173ciDux4JgAyH
MVl3dkrSYm2T12dasx+jZJziEbTid8reCTXP/I2Cc4pKzkzGe6XKos51tJtMI1O3FY56FTOAE9sQ
66PrqyAerNZleJPx3bBcMqihip+MvJyxm4waBxaFrnJy+0tZTeinPZlfDbLcGI+0xruqUzumP39B
zAHoRy3m0ZkI4qPKTZynPDfmmJ7eP8EAe1x140T1oJOabBmAcfWFD7ghSTqGnPSgRJm+ajN0BPZ0
fbiwPbzHAgETDwiE+qSnrjwHlvTOKXbinwTZ4Mi5qUX9oN/0nmY9rut4P6Y5cE/c0pdx00w4PHvP
7EHqM5FeIV8J+unAaJAXpdkp8LXHku18NKuu9UPL2tI4m9Q/5gwz9+zmql1vjUBB/OSGvUp5aN1+
PCV6wQZm1WEcC1Iv+EJl+7EmMCwdoJ+bcyV3M63+TQr1hKsoUe9ZrouDNunuZWUd9c1g3Pa1Y1p8
dfruAci487T69guQ8v5Klh16ZmV5p27QVuwpHmGCjje99ETwnx23fi9WaClZ4aW0Pnl7mDbnybji
XgpnYNNnuDGwZ/PUfuzTpr1fpVPGPjfXFBbFg5EyWtNUA+yOWxnlgZFMrwZwl2O1Ts5NLfICQgMA
JquQzEf1u9K1P80aczbdr6td3pAm7AF3eg78VACi8OWd8AeQLb2w9rpMvvtlyhFI/vjB70k3Ullf
Hfu2Wm8ym+R3Zk3p54k0yNDrpzYWayVj23XWH46snsHJNJFZFt4TOirQw0Y5RLy+JXQL63biVN0x
WPzCglgjM9DO7grRAsjRlltcMTdLYtgvFYSTswRkt7OxwoPUyYJ9PpfJlw4K7MFGV/dl1hoXEsEY
QHjCHO0pvO+V239RBudKoNfGPlVTWG5YuWrM3rXRWaDcW3ro+QW5+8ESEhJXQWe+QDayabzberra
VZtGma+3UQZi4KXQ3OaJoqq8NNLf9CxGgmRclfAj23YwMFGl4lrhq6pdSxz8We9ulQXNo5kdDQ6V
Xe/1zEyJ4Ww4dsxiPKZJge6HKZB7Lx1U8JldGfvZJ31hKQonYgb+pWeIAhypc8RBwVS+E8rDyw2H
7tyCAN47vprfRz/x2avLlSIF7AgtKGuNhsAWaccOcKxvTZmJL+4yRZAg+vc6DZKYF/IDipncF0CI
CIRpNEhW6GGiuii1Y0p8qBvRr9Wo5xiT35LgXTLzsd2dmmqwKSiTPpIBJJwNJIcrze2GkOis+bEs
izvq3mjIt1gD0133Ou6f3aoS4wz4KkUFTbWZ4RY5Jpam/8C15IQDsWThODBjhCqV7lAfdiGlR7fr
q/LB8Vb41D0o9UtCnE0kG9B7Oh/1l20uRg5Ukuy8ZhQ0+ktfnrseYGGaaX0sVTXaofQS77PM9C7Y
GyOL43zVHzxm4SbxC2lxNdRgfGMAU92t88yBMJlVZCWluU+aFSjPkz8nY5HEyeRn7bd8rCf4KqgY
SLtHI1WW9jlB4F1ehtkP2me1TLxr7fAxa2B5goZKOSw6FzJcGlaGh+mQEJjYgZLlxUuWNrGGCn9g
6LbM34Ursg9FBBnMsd75zM+0X7RUMes1J3GCJ8ieyJj8OdZ7Pz+Pky9vpeBft73bQtXOQwBQ3Z7f
qN2WQYDyLF3MQ+45gnmqmJuPLtGNW2AX/sk1jZVvMM3c1Rvd5zXDPiE7x/2w8YMi4PNWcUmcQO2c
Negeu1paYeHW3VmrRf2gqyyLXYvZIdMANR7tavC304BJhGzNGKYOLDbV10xg8y18vbJ3XuWYF73p
7XOnd5QAaKF3fpXNseMuNfxtjd+nl6J9mfPJfoX26Mxhj+ofvL2hsZvRqzLSeeceFbLJKK+G5U05
yV1a+LytKK7mJ3RfaTwVKer/YVxZaAnoBUwwwHYDlJNhTzb1GCap8O98buFNpy/HU9GTFBX2oqnP
M5qL59SvhreB0pOeiRHt0qzpU+2sPTpO3uykzoqDRoBCGjosda5awlArZBCELWUU+omxrnxKklof
4rzln45AikCOd80jPLUO+IIhP3VZZ3w2kKh8btoUOKKn39gmagWyBnXQJ6YQ7NYCpqTjBEErqMXT
xNiqiZNENN7tOGdoGDP57q0dwaz4l1OQSpm+Rgy1ufZzwIyKNwT+elkt1Wuhi+LFL1RyYEuEYWQZ
DROX5DS8wPhQH5NmWBGq8fTS16mIeUXNnoRTvoRzBzm8cwdnQe/bUetsO9Q4yRz1daXqo+LXMGbC
0FjupeeXGdyXKn/s0oBKTK4d8IJiNHe9r7GsIQvvpEDlnDJIGDcO09YT2ArvWjl0Dt7s8jDp2tfK
b9eXLIWoFLJR5o+zFg4N3SkXJvaYDXnylR6thbfeaUu7xnBhksOwEdqbrU6yVp6rbkV1ZIDsOCdm
mTOdN1mn5kF7bIrEQOVjoOLmbaSQNZzuxtlwUHkDIZwTLN0Fi1Q4W/q8qOXnFnt4fQehord2FTE4
1q00uAVYSfUZI7/M7bcEGdtdP+D66uoePFFxdLMWhyoEh+V1aGYxP69KK7hftYGGd7gf9d7yzN0I
68UjRou4EXXhLel8fw8pKXMjqzdaFj3/p7YxyNiDNl/XdD4kmkf4D76VT78s8f+Ftn4Tvf3qFyBY
n0xIdvIeVRnTnU2l9qu/X8hZFZAS1DXVeieG+oFOCwaOx0pN8/04Sb+YtXWYCvNslc5es7u9kxk7
34MqNa67vh12/KkHqE1xCZrr37+430wG/3htZJXhtfCQFfye9VAbk0SKjkdUiO7qCWpFBPl/FwHw
r34J7kHbI4qW3L3f3wCnGGaa3kldc1MPt/+5WrVvvHb/82/5X13J34wkGfzh2/z/m1Cj9yr/0RKk
9BeV5T9+6p9TSfsPpn02QhGyqTb9yP+bSpr2H3hNGcGQUY9LZBtY/jmXNJGPbJkOur1Z6X6acf57
LmmZfxApw3yRAIKfLtX/yHHzu6FeZ8JpmKS6kKeIucfcHLS/foXYvbVCgrG9NsqC6acS7lHq603n
66npAe0/RMaZlc2OxCZuFqR0LyTubPdR0Mi/c19vks6/DElJqdQR1DA1IsIOH9JfXw1KaFEG2Tix
ZW+Ma1qiUglHalkgzBOTDqpMe3zz8M3RR9f+ICMQafhJk7X3bEYUXvMRDAN9AdmmY2xWlfGyOoxX
GVA6yXdj0Yy/y9j8+TX+/RXzBfcDksAId/o9DMLOPRRiKDmv1oz9LXbntXqZbIbAezbGLFKYTRpF
nLMRoyZx8ZIvpW4diI9ejLiDKfXB3dhDQdOEE/fEzqAsrDM8DRTLZbpL2yK7L3Hx133AKoTwi+BT
n8lLWSln3uW95t7SR0x/x9X5nx8DCbikoBL0x7MBb+KvH4O3ULNpouqvCHCDT23qG/QSTLxYgDfj
fI/aJ3gSiVF9/uXL8y/O899PM28L5SLVAfc9TjKsaH/9tQgSU5vk6eba+KtxNcpsvDZ9F+V+kv3N
zfH7xbH9JjRbugdJwwhIev3rbyIGelklPtSrL3T7XaoWGU8CM8sM0SfudDlWRPDqIAGiwnJU/Y/j
9C9u8F89YT8fil8fGv5KLG5wGjY7HafDb7+eDMmcwhlH1LZMeq+L0Xkvq+01OGvd79wO9/Ki89Ef
VCV/Cnta7/tARX1SwWLfzK6F7BTDU1tGBcPIFwuCNlYVf1m+C20Ssa7B6kSo29rd0bGAlvyNp+13
hxlLNYIvODYsxG9bIMlmbv/F1Ka7o9M4TqLdGmNSv+fd0KchKquBfThSqiY9qywvv6Z+IG7mVWZ7
5oZAGxigeT8GbC10ahnB5XYLwDjvLO9jcljl/l3GrvM/PmR2QTxEXL6crXw7WS79+irBF+V6lw3W
LQZqkYBBGIJsZVI5Y4kdMMqQ1C/1BziCzPSzLEO9AUG5NztxqDZnLegJQACVg93Wq1T6qoq6pbsc
hhDttHghWIQKQzYoVn/advPBwsKbFH1zVZuvV24O3xTbDpPgn8Zfc8rqo4NJ+tEs0ntmYQiPq9GT
1wHT8ICFxIrdzUls5Ohi484eV4b+yi9uqs11jJ3cPmebE5mKClOy0sFpRTx0OaXOZltWm4OZaaUW
E5b8TZBx9zTqGuWgqgGDJj29gp2Y5rPMDFUeEk/DHo2AIvka/DRN543Uvoybk5pUZ/NUto04GTKo
PvKJpi7EDV0+5T+N2NPmye42dzbLa3GA7RrcSVXPO5sZ/94wNkN35XjU6hPqeRlNm+e77i3c3yK4
Q6iEIdwAj3TkqjFVBFub8APylj/PtZ5dgOSJJ8S0OMuDQjMxKNfru++2tNE6lDTge3661+ZZfzc3
j3qfbnZ1eBVY15ufNvZ5c7RbCm/7km42925zvOPzq48N/zTkAsIQjxV+8sLip1Ee+AImnZ/2eXtz
0ls/TfUd9vrU3oz2in0ecrPNfl/wJA17a9hs+TPbtxu3XNcqeRiVHGoE0znJZd1HlmSmub71SiOb
CUEWcM6y/QZ4tBgsNOnDSKd1HcqhLudzkEsizmB+Jqe6I+cRQGnVPsFHtk7FYlmbAx6VZIhTMpj5
uNgVxE2ScB9iVVRyx5w/hRZaDUZyl+G8AvhRLsCm4oWpMOyFfrB4olTCkEFFI3fh3tWyIrlDymK5
LJ0Yp/PAEX5f7xt2VkFYSS6vZDdPuYudiKAUUFEJnv+o7RPEmVkw0swrZKTY/RKqgj0yiprebXU4
MRuy+LYEuk4jqaBf0v6+RzJf79o0939o4+Tleqy37Atz2x/960YxTM6NBe7OKaJmZvazHHuSELps
J9IMGGgCf5vQvq5v8v1SufVy1Pu+FpEDeBmMNXv+6tDlMtciPlbzVRP1ajBbd0vyAMpa1+6qQmdd
NSImfy3qOqhPVhcwNi2zwX1cx8Gy9qQImMYlo/nHXellZgasoptE88RlbJ2LFIXIfhS8gl07VOm6
842ZBCaYC0Ld1v7Co63xVenixDDGc8cquYJ7a6Vj7LFuJdHB66lPmrWw1u+YSwMkdbyAOraWOpMn
A4P9Mc09xlRmWUqLpjtP4nVMSifUVCeC+yJRhR1Z7KBgkZA0rV2wt9p7QySpw8sNPLEzlmxtT2xo
Fa6KwM5w4PPvkLBjNuTxSS3JADnX1nCYc+1L1yztooU53yOIkCv+THDOk61Zz8CYzPHqigCBLAr+
4dYhpbE6pD0ROFtwh8W7xQrRaN5Y8jbZWS51Ne975az5xRjS4dkuTOfdmZM6QXbMw7sfmxn1bO+u
RHfUo1HUMWFyhH/C0IDAnEv2w4rKogCk98TqQn0VXWYdJ0+lyc6HgmeGDbAka+9UbTHvm24yriuB
6fYDxC/j2Rg0/gUw9p5BnbGA/ZvMusiP3WyaiIm9tDfvcs0LPjW63B7OopD9wat6LJzzYg9+hHGX
zyZTYM6hgnPoXrjBgk+s7nm6a07JLvaNYCZlog8SMJ0dofePpt8E4E3sQo23wzxsxScS0nuH2T0w
N/Rs6tS264op1ayH9aCX3vbHby8dWvr2ukRtsIVp+CtGiQqSGOMWwmdQTnx12GWU+UPTeXzlu5Gq
IOX/40w1hya7w56wdNiEgNfxcWN3HG9rLWNiiLpJznu2moykMLKY26HBlyniL+IAmQNjq5OHpv6U
4FE/+1Oe+6GfOSXPxZK676qxeBlzhzHGGma9v6SUuQURNE1ZPPncFoe+0Y2rDFL5ZiOkQFRAYrF5
bn3Gl5cEp+MUL50nFQXusi3XeVsj3ZMLjpzSuZ/HXm+PUodF/aqIaumP7CXrH8sabGcICpospg/w
ETqaC2hjLPHBq6Yn9b5WAgGDZ3PMLZ3KHvN26C9BXW7DR7MzU449x/ZCdrjBp67QphT0UMPXZNUS
KzjZeLwki/ilWc6+wSO1U9uJvSscjXd0Rr+145JR8mJ04KajJKiGiZvWmhimdywV6aqDZ22hTD+v
KB6Mj6Fvlj6skZpMp1yZ/Kfm2gB8bavUTU/sdrP/Yu9MtuNGrq39LncOL/QIDO4kgezY96I4waKK
JPo20AWe/v/AqrIlSlf87bEnXuVSKZFAAoET5+z9bXSIue/uiNUd+/NZecVtNmIBF5482OVMVvUy
4cANSMaV4EiLvK7PK3e2z7ReZzybtCTDnsZqapJAOMxT7qhE5IvuI3pG2ZdKGv+JBP3rT3TyeAuo
9pYOuZE+kuxriXGzUIGp+6a3NJ8PQ/aLcFXL4xMtaqZvUFi0MSg86SJZxnh3jZAsWvbd0MoUd80K
10kJbrKuZkRnzkXpNmiu24ah0Dk5JvYMai2b5HZKGn61SVTYBrrFY5wpYDhujdmau3BkmtrtF9Fy
9+c20TShihQSW6RWbvtlIsT4LkugjvA4pP4D93opryof+MhuMBs/2wmIm9NmHr6ayAGFgYl79O4d
cs+ncHLi3j63o0KMN20k/Y6XO3f0tkktfk02DihAUos02jOvaxLrypz1wj1Gc+1zXjOTp/O805op
LGXEmoEHeOjPC9wHbCN9UqHoiNEAnGadDmhr89zTL/NSGD6Jd/7fTso7gOuTTsqfhLjfdFJq9jfP
Lz/Iu/78O3/3UXRaIsSyoMl6Zzave6a/eV4r6gtLzBo+wT6cbuC/+igGfRQEXDQ52APQgmHL+Xcf
xUXfZZhrpKLjWKCL/X9H3/WeM/b9lo4RD0wRcgwFh7N/4sbpSED1SOP9DJqnzRjT+L5Qw2M3+nbV
nWR66aGcZXIv6KqjeYd7cGaxAk4khyNZ9hg81cpu4hOqL5Fb55XGHtlVNF55crNmIzB8A/fOafhF
+1ykDtokh2Eg2tmFfxsNh4jHzmdM66C9gIAeD/j9kjNjJN54yTeT8LRNgjA90EYEjeXJmoHDWmRN
RYq7E3m8/tWsuqgPGF51jbolhBusyVbY8eRdozsdEv8yTXuAUT6P4aYUpoYXdKisik1MtzApomsQ
5UHs1FSVf244/9t//OSpocHHbf5/PzXha/E8PXev34si//w7fz01HuQebkYLVqlnuABv/tV95I9o
m2P+XjuPfz4Zf0Pw/H8IGJvwfjA2rY11zGh/PzRAgmwsaKjGHFOsjJ5/56Ex/HUL/t1TQ8+a0CqS
EHUDLBGuuw9c0zwbk8xYCK5Urkoe4a1VTeg2FmPpGYhAMHtd2e+aVl0VtblMwSobgVTkA5vRmx0+
tQq+hbUYjxFDzYScBgpp3m7T69y7Wij4cFwN2LRWvUolNI2iCnmi1jFsgci1q2L2cYzP4y3sCB42
LmJ6iErHuc36qTojBXy5KDIHUbMYCO31eKnaQZQxRXQNPQ+HOgK84BUJmmfmRRT33encAqRwSwvD
0uxk+4kvZyICc5ujt6TRsdZw6VbwUpnwpk+Z12qPaVFqd0y63Q1Tx4pdrxmz+2ngXQjZMM+VIixn
eT2K+MWBzgyYizM1EvPaNhVEaJ8Xl3IsjSq66vd6nL81eKyYoPk9ZbwOANZpYLeZbd/sGGv1N8lo
XrvWzLjA688RAJHdaJrXqSHugIecGxGJ6Mlc3bKIGGfzxJixyKsRWwjCA1OUZ7Uqz2zRPEYQTgNy
TmbQGvGTj0l2dUFsVutWrvKn1lltenWNBEtbvuZFpRN+ytA1F82wGygGmWrhSPH8u9mKtpFHDyCP
3PUrtBvX4aP9FqGmt3j6pZVrGv2aHKaE9IuHWg32AwVHtbeqogladls76scZWxjG+kQv3+TSXNFz
Xw6RrZ30tmqfa9vo7hCujpskpQhGildQxJjNFW3UAyJD6mGnby/VmHSPdi7uXIl0pZ5BGxlsY8/c
KPe2C6FRB791Bcmd4r5YGq3FUDXdM+9j1S6xXAZsOaAY+dHwh6a3XYX0QLeue4g7F2VK2wVPSMIs
vU7aZVsk1a1FO3prdbDzUF5ZN4ha4bGJCDiSxSgt4snZZOmYhklB6TaWc+vviaPHVBE3hoF0VNWb
jIixTY9IrL4wjXk4jTH8DLtVLXhP4Zye2qWrP9mceChhLwVlmpkpvDpKz50h6OFgxlT66aSg0Rxr
XEEAG7NevREWv2h7QR8yelO+N50XZgdCIK7sfFusGc8bo4gZTmbG7X/Lo/+f8mg197LK/t8r/Y7y
KH15/n6h/+vv/LXSC/0ffASUDEZJ9loD/as+Et4/6OG7zLJo2ZL+4lEE/b3UUx/phm/7Fl9ANz2L
Tv9fSz3DKYD/yNUFbaM1T8L5d5b6D71Y0NxURSjzKbX4R2qyH3uxMbX1Ipp6OJjmgHECCxzdJBv5
+Src9uXGcwimgBKTVqGfjCL87lp9PligU8Awac0I1xH/M4dbv913/eq2hWg+LnO/nwZz3HqqdJHn
mAUeSwDO/8GhgLvyGgKuon/M7eqsbDSM0un3LDnpvjCNaWNJ/G4MAdr/4Ky4lLDP6ce7NOx+PKvF
mPNG2TYi7nlO6Ucubdj1fR70szccf39Wa0P/u/f0+wW0OKf3nEkLRsSPh2L4NuSFwwX004gpnDJp
Ugzu2zzCHKkiWCqEF6xVZB4wT6mD3x98nTb9fHC4gOtdTMfxw3n2mFsjqCn9nmBCd8VPJdvKQIv+
+6N8GD5xisBm8FMQk+iaxD9+OIoEMSVHcsz2HYiAjnuzkhTlc+uN26whNemTk/owYns/HGNd3Vwd
ALyN1pP+7paEH2taSNmHfazcniZQ90rM9puI0V8YRXnqRhT9vz/Bny8jQF8E90DUGTX/VGtFCSY5
YdXD6v4E3UnHgx/Lr7e/P8p6mX78sTgKLX/SFnQ2Lu/c9O/OC/uUUeVtPuwtVO5gOrQztBmXCvsI
uvvy32T/v1/F74/24UdjmBy3sVMMqJZBfa0a2ngsGdAgh93UEIE3XZ5/+/0JfszRfD8muz2CXSid
uSE/LGUqyVElTzx25Lval3ZtFw+xPlD/1AtusjqmMGxvPICyQVvY8sXtdXHSONZhiLtVD+uPW0As
ePMmr/ljni3tqFyoQmbUt7cLNorCS+KA8Pblk4XJ+MXvT2QVOEhqfs/86Y4TMnbxOfIYpRN8mo29
0rw20MvGraYhIU2lAZRX1FNocfW2JkbRJ33x5qvBEM0FHGoriJvYv6RVF3/yLDi//Gqsz+sT7vw8
b878gkGKU/QM55ItanonZKo9M55wSatsY4mozsoCfXL9IkSui0eqyrozJhJjTnFMWTcSOoQqIdsQ
UYj/gvZ4GFWInSozVqfxYHYXiDi1I6lScCDHlcyAppCmaOc/DPTGH/pRRIFPmz3obM3bIc9PYS13
Ygve+KTPOwmBtxiCHkUhjAciF+z8nh4VgmhbWRtlLfmuY0sRTlp/WfvecmhTUETKLiALkglxpidK
/6J17bjPKgAZkaPecmXd9KKH8YM5/0DweH/JJ1e739+tPy8z+NooDHjqeQf/FLUyy9gZnGn90SVq
v3wgdUboqOfnu2GJGpRcpfHJMvPLI9J4xaNJGhXrzY8Lm9/No/CXvN93UXQ0pL0F8/yHX9lnncUY
iQbp4+/P8Od1G/0Xqw0NHn+d8nzYQsrYHyt+m36fqaIBnmxPx7ie6FyYnQp/f6ifb1OSVojhwOHu
k4Torn/+3doWD2xqJjQbe1+MzmmttcaxnobPUvp+eRRobJQpjFS4hj8epaSNVPYTF1BzkZoi/fW1
A2MccfX7kzEoCD+s1JyNYPdNtWh4vP1+PE7OSMhg2sMkczbQLBsSp9ZcImHBOkfrU3qUFNz4RHIy
7hVf6LjvCQZOP1uWrF98DUoYNiqELhq0In78Gi3B8QthXhIFfOFtSVksdsy8+p099YSpW/ZiH7EP
ozXX69einrwbYr6mPXap8bxcFtiMeR19cgubv/xOqDBoSoCy+0lXGNuaRiavJfdVPFRHvXO2vo6H
bIE8chGBsggSb2i+Fgx9gqLV1OXQpNBDU5I4fVHVjP6K18KYx4scpfOyTE/4+c2gTfvmVlVDumn6
1Dk4eHlOKlVcgAf5rLj49Qn4K3eYkp7nf/3tv7tTI6PzSwVsc28n6gbHWrMbJju+T1jFgqb1sjCS
ho6Hy+15Y3XlCSPEZ5F6d7Jz/SOy1CiYYfSDsqr963rx6jsBmneBj39iCWwLTGZUOOXE0VpZX+wY
wTafvBKM9Wf/sY5AKvfdGXy4O6e+4AvXiv6MliGGXfzqpHfwrmWaHvZpxyI/0LHJMv2IjHsM5Gpn
+v0DYv3yLoB5TY9KEPj78XEXirUEbYjcZ1rSI2eGsfuNsurKswlBgpz6Uhfj/IUY0eQPVEr9MMZB
Vpv0OKykQg4vd6YOqbMjAWszMZ0FxGcOzerE0Pf0hrLAzmLjVVVkb3aRd+tZWD/1DG2C5n9pRNYd
jNHRzzTHWHOW6mdv1G9dxYFi+z3UAX39J9f859JNuOwGafDBe9R/ykWk4eflUcaC0GbFlyrae2NW
hNoCUwYHsvVJnfiLZRtrNZ1y6no+WP+wo8AT4VYdi86+ias3H4kXb21aRjbT9U+OtH7ShzuJI60C
PRsprv6xsAdTjVc0criTuvguN6z4S1YsawtbsZtwVM6gS3c1cRK5xmcs7l+8C10dHLW38r8JX/9w
kjAC4d9lOo17T+HdFVez197odvRWeP03trzuJy+o99rzp3N1GGoYJhtuerQ/Pvf+SDRXmnLLsg2v
bgaLukdFVqgqGqfWuLwyV72r02IOY9VQ3NgiDUYZd3hJP8uS++XNxFCGNwujBKR2P36TdOhHdPI8
v5Oo+1BvMIDZCGM2WoobyUmyt98/rL94abooQ/iZsaP/LIR2/QzE8TDzI6uO3LXGiIIFy+Ane8Rf
Xl+DTgZ3EpfX/piFiNkirg00inv2yF0gxjmByZX5gRtB05rQOAUxc/xQUy0NxgjTL92AAjWNdroQ
RP3J8/rzphzxIrtCNuWogZ2PWViTghqdSDJfLTzuWxR1DDK75VyNKg7i0tCCRpYkSnm9uanzQf/k
sfooAmQfhD6ZJC6P6RmphR/vNbDTtFIJPNorw06+Nd5qUZ66uL+UcCLRo7k12bv1wAdAJ/ZR7I5u
Wzgh0yxA1eTfJOTUamo6HxNy0zZm3w9G4MSOfPn9nfGLhUZA71uNm6hLmYL8eCMmmkjJrHTbvTtH
3W4gbmtrgxbdUsunn1ySXxyK0bmNspRxouDq/HioNDNk06KE2PdLVL7ZlvKulyrBBqa5+n9wWtSg
DpObtaX206oGg2DpG2G3e0B63TV8RHdXKy86zboVCfzPRuPVn6vH92rVXyxiHIm2CCUiWs+PnQpz
gU5TDxwpZVISRoxoboFoQinXJQLFubSxGeIa//1Bf3kp2V8TVOEaNvPbHy9lHOsVak2n3SNiGYMS
5jqUwdIMO92UnxyKATIf9mHVpNLQGd4yvrVYsX48mMjteogXg1vE7vR25yq4QeQV2dMSotCpisDt
pBm61ORF0FrjpO3YOQ7zdkHeVMKRc3i4Uose4zGSqngwIfQlYVflYsCdXLjQd3BTPwNWwtWG+0vu
YoLLwINXK7Gq4pSAbrgQYUlScSZjN6GOVqfvnHESHLxli46XsNU4T4w7Fzu/ERb27Ji7zChndwvn
LzEf/Qm/4aub0SyJNw07mOSUBAIrCrs075J7WdSGOmIFJFMOpVhpbzW9MU5K7ILaXg75KC9IrB3E
ud0PKrp2JQqvHf9fm5DhdDKfofj6OSZQZErxufCqlZLkWHW2GzDH3o4aA6CTrtKIFu9yNPsq7sxu
4yfpQyldy0bUgdj3CJIobgIx1HW+U3mq4i2giKo7y0a2k2ng+vjZ91JOPvEJo6PmsB4RH56SNxnp
9B3Kxgyb0lmLqxTi5rOHxoWxc9TPAQblurttHPRee2RCmbqaIm+8rVK767dKa33vRq9LaLig7OPh
SBE771qBzXyHoRp5K5P3ZQkAUfj7quMVtS2itf2nayaA2VY64j5L2iKYi7K2AmknI6MZ1KSHUgzX
9Hl3AwrmL1FjFo+FJvSbvkLIEhGBddDWBAOr9S+HQu2qVu7mxKtuIo8mqp2g10OAtzftfApzPy93
8TCeWKOaAhNSW4a7eYN9mwihbLZ26O9eCKmetiM6JL5D5+1dEHdb307dve1jAqRiXjbYcvHCwTn6
5vUIZ+wBxErljc9L60K3t9aMKFhMTlo84EvZuhACrxy/7LYGDPwr5ABLAPjLOMVPnZyjooWe55FJ
JNPoYV4sZ+9oBpQIjACI3qJj5Nt5MGf5QFHB/KvgLRFK6S3XsJiPbY+VLV3U6lbNL3O6S/Nkdyf5
PJvhoufY0PsOSW0SgQLwQA9OhPsx7hJXkbBvULbNW2OCjIG9DNwcY60wMjGDLpSuN1FcNE+VkPpZ
lXigEvvWDcmq6N5crQVN36OBFzSs9wwgnWNXIALygFofLT2Fe6E8RnjzeMLAbJc6jUG6lXos0dA9
Vml0AJVxmw7qER1jtcWRSKNuiB5LIgiwP+alOI6DB2FLa9FpOtodio7oREZWGrpxLbZ6hv+7YHa6
sTN/CRP2DTdpp41XbdyJGznA5JsswCYKz3WxxlsrrXqV7dQc1njjQypLZMqlGN9sCeFGpdNChysf
035RyMzbCrfOhkqzQyBZp35Pdo1Ilo3JzfOlZFgPM6dlH8HLlEWCGI3pK7Pf/KKduMsyBS5M5MaR
zBeFaLWvGZsu4pR/qCECcLkj5z2kRPwZWUKmgydbaBaRTZzJgi7+K17LHekcSIY1RH7N3lvjUGac
zc3BygtzCEvReeNG1VibzjTN7WF5eqLDNqxGR1sRB7qkSdui0ey4UtAkqyJcsP/fJXT1r8wiI6aL
4Oz0iJm822IxbrE2m5gL03FaNqAh55Mklfo3V4+oJ+nvNltvgaXQ8JL9o5cidrE6xpg24EFYzO+l
e2uPefTm09wn1aYibmdDfKgeLkrM98yZyreu6UBhqlIaT6hVCUgZGueSlI7mK/LZKUQtqvY9Fcud
AN34dQS4wM1YIPXszfZkqdlPp3NlH7F6yC904dZBvEyW1V/AnZBYfvuYIIL/o20Ao+ez1j56rZke
MpQ2xRESbr5Lkch9QTSDhN+D3hu6kVP24bBIHo7C1ODT6DaQVtd1goyC64hqFJwjLeQtu1K/g2mD
xudQNthHNn0ajw9tNK06ZYeR/sbHe50GtW63flAyGgRkmpBBOrGOnAB6TW7RLRUbnPkDSnsup/aA
upVT9FYb1mlsLnxVNx8fRnMepvM4iuLLVEBfJbVmOa97Ic7sxOZTCe3Y23rq3o696cBgV157ghUc
DMIkmydadyaW+9q5jDse1W1Vl8tuGeZ8N9WzXe6xg8WX5PiOHlh68Kk8RC0PFb8uTfj2JEchdelh
8P7WjXF3bS+dcSdTrnea5VBQUXjuRcJFJchFnWrcmteN0zXfnHWHGVTu0pB/0mbpniubHpwZFqWr
4WIyOrs9aYzMP1tG2XzrVdM94lQ2mfR77R+1EaPpWKB0oIOsyugkphuBOqOXL/4knUt7aUGCj9B3
LmfUWFjRXRLuXhB622gRGhNmQrGxJggRZ0QHmE04+WsgcyLaljl6QsaiGIZIbsDeGncNALDL1Kmj
+8ZNCD9xhvrJjd087FcU4MbEQGJsRkER6QyWuY0hWxC1pEdhjKr+dCXiQXzx5nuhZayLMfwkCz5V
2OhafDmgWViQfjlU4BU6oUvbaotjl68y7d6niROSOhidJGXPfxCN/oodnYo+zJamHjYLzzltrEp+
gW+qAB2M8sWLbSeIIgWFBbAPd/lA4BszFxOgSpmMD3bdD14w1XzJwtHzG9F3zbOVJe6t5i9gaJtq
Si6VW1akICKOeyzaZb4SLqgmnZCcm3T9uU2AoGdOZkQ3rT1yoFxTO1hTqyRcg95pS66ayBJ1pZON
/KYv8E20GVk1WhsR3aADt4+tngBSsSY+sV7yG0r2+Z7IefmyTOjdTwiukskWor9688iGqYJoIG5v
Q79Fdhv4kQQFuVqNKYC0pBITtuZGN3bClmvTDLJVx3Ic3YRz505atLZj6XVt7jTWrOSSHJQatD3O
/CvNymjijqrgt9alSMYj3AFRBb7s30gtYM806mUG/mtq3yB4Gw92jE51nKTx6uJAH7DPzC3g/2J5
q82s6QJCZAjx6TJneEUnSyZ3hDj4oDUNl8XlTS73+pSTzrDGkt0tYLNu/F5nNfNcwoka0V73Efyy
oTWbi35UzdcZVuu10Yv4MoKav+99WLWpFPhPZLLqbAXPd0WU45cWxY5+3WlCssbX+QorxkrwRkXt
nbMnjnbNEOGzR0vg0TftCUVuI0s8LVL0F1EJCX8sivFgu0BpWl6bZ1Zn5+BHvDi9cm3Z7DDlyfuu
GZG+L8lbH9f8K9k0DdiKxvrm+LGzsxuE/I2NQQGyEPIhiGV7oDGonYD7hXnf8Rzi9FE3RtnNVxQh
02bN93wAWGRDzq1vES+eQ0lNmUUCyIH90YUTPqOLlv6PPiTjSVY2HYfN3Ut9QqiPCYV1g/iN/ayn
GiwXrbmslBPdupFZH/05HWIW3XKBl8qwsUU4d3TS/mRUqghTns1zPZ66M6jd1UmcVGpDqU8J6DP+
o4X67Dt4QHKvAjhSj9bLSMJkC8yKJQ3L6mLJdlu5RhPMvX06z5n9hXpbxxg419/8aZ0z1cSC0lk+
tlHtMS1LKEjHrFZfxDzFN3qVTDtvbg5uDcfGn2B2bkiBh6i1PNP/K7/mJfIq3jlcJJLXYhZ6djiB
p5SdABrI5THXdGszRhp+2tJudqCKGHwZa5gQkZBXtsj1vZVl8nZoNUBn0CtuBslBBifyIAWgI6Mx
De6aSMpnvCjuA26k4pCm3sOMHHZPuzShDqSU25SrlKlOp+Q8hVJHdL15JN3D+Jbo0bQbhaZDSTDI
FUoJ5JpGHkbZkMMx5bQKY6XcU4oL+0tmO/vKmesdjxMLcJ2xO4XJ5O99Yivfxnwwv8yNbVz4pb8m
pZT2XQNvOJipYXcOa9cpWffFg+F43rUa+ZWcUc7tzqMu3HR9hxUXrPjrwqjJDJqYHLs24zYAyhun
SP0qQPVNA0TeLjMZzE3W4Z7C+rWgZBs8l4Ke2LtnMl3zk3iqDj00bpKZbA05Hbz3RTe/9DildjyK
OxTt2RoDjL838oaL0naie7wClBn2CC3Vg1wB1Ci9EXq3hHlpiVOpkNJB+9smDtCJ3Oqcy7Jxang/
k28wtCiWo1L1mjuo8dopgdHywBHM18RzhkPKgqGHvWi1nHQV29KCdLlmwwxtPPejPnssTdvdOwYN
eFprkGjbpaGlMaTafAWmqT1TNLPZ1XljCuG7gw4P31C/cYhH6zJvPkRjH4xC5ucIjetTWWG2k3ZN
OhkDnk01yR6NcgZGSWYHY9b8R5+ZKfuc564mkqSE3xy0JNeuRtcEwvHYG4+4d7pjbXrfjMV9jbq6
faJiLZ4KiT8zkwByYbVoO2sc4m3vDeW1cqlYCqIJGXr7/RLEM85DyqH5gGFoTE80q57scPR06R28
3ECwWdlufalN8WrdUl59SfuG/C9TZNA3hqJgEaoNJ3sqy6y6NltRXoMaziFxKBbQLJn6l0KaRCXK
LHlpI31pAlPjA1tUACdOl9W3pKeL6bGj4uF3S9nk4HwoeEtornUsGsEbxZ+br7wt6Z0tBdEBNP35
ozpKzTvqY3ameZnYJ3E+y5eSEKgXcEE0EaQiDjG31zAzufTRky4zg2zA1XJR25iUZDtHT2D/2ITb
UUpoebNE8oUcNFIvzWX0ETnmTnVbtDMLg0zmqd55cT/WO9uf6GigJ+f2SMyBAodUlvo2IWgOR2Vc
R0+O4fB3/GYuutAjwHAlkujcRpWl+jwcJd8S6w1yqbBCpeWxiZk5aJbalTxNF6dn36hXo0HiISSZ
eEfxyicvGrzsoz3RfgwT21faXlNrCdAzIYULMJf+WZbosKncjniEAGYMv5K28KoLinmInsZuTFAt
DineSfxyJJUNA0cdWgvz/USq6dOfF9MZtXjYWIwn04DQNJRpnrFA6mY/Ue8t34kDq8XuG9AL4tJj
B61uHfRj1b5IM9o9KAtSNpj5TLy0QRfo0myd2dj1zuKcqq6vb50JRQU/IfNWch/bNXnNc+iHdI2e
Z4Brxnzcl8RMJuf+2I9vo0tvFFUupuhzVzOSu1yN5r4aMDESvOxd557fEuDUCP0OP45Uh5k2fHRp
D5z0wRx1viNVOd86rSJ+PFfBD2T+VztFwG/Cs0vvP1Hwj2yu4qj1/PdLZcqXlN1LuuHLrjEbo3xN
8ccWe3/o8M0NPtpR3GwpMdiFzvOzAQKFJrqi/3cyASIgXqLuqeig2zaQrdyOJkrHbIUwiTZ1AGuR
QWzwdzXeX0E56GvItxiQVZkLyITLZLSAYq0lZEHuAVRbtIH3Rka4eVvU+gkz6e4wlYN1XcZiPkPL
lD4sSzLdk9I1/tlW/6/Z4BOzgUE4GGOVf7aGw+f++S9y88Vz+fq//7N/rbv4R9TJX3/nXxrUVcpP
YpxuYsXBrfNPj45w/kFSCK0JD43Pqlfkj/7WoNL7/Utzaun/QPBgozVFooQiwPy3JKc4eH7o67Ll
wfDAh+m0kOleu2uT+bspuG/W+EdrURwsEX+d8mTe9JJ1iCHhI9n1tx1082rt+4jSeKSkMXaDp3aS
1lC/9oio6s2jRSrMUa4dpApv/dFfu0qd0kltXztNxH11bypCBVmvfah67Uhpa2+KkbJ+o733q9bO
lVXQV2tEmu4irZq3Q+zdYF4QVxO5brkgN62a0olPG9YtY9tupWYSBbB2y2hqBe1YXipJYlSzdtQy
Wmvd2mNzZOSEtTd5gaGm4c5Mfdw3a1cuWftzNo26ae3YyT7+4tolueJrN89b+3r92uHL1l6fvnb9
DFfSbFk7gZTyW5vW4ECLcFh7hWrtGpa0D2vsuyiixgkwAb3FdO0y5mu/0Vo7jw2Rontn7UZ2a18S
GK+E+0eXBDvAS792L+21jwkk195Q1DybVJBrm+6ENwVGz5RGZbZ2QhfQviCFSYNZu6Ql7dKetild
lsto7aMOWjsfGoue3OzVxo2/9lv7tfOKLmdX+tM1foTyJkf1cpYWohs2GRPtnI1dcd41VjxtTeJ/
Qe+1+SPk3vSaQb19tKTWByCVKYObeOxuW0uLbk3bcE7tXPFO00qnO8S927LqNOlFVxfTY+SzXCJU
9R/m0sqh8NcDjZuarldCANxWwgo7whAR1940sc4VFoVEYeIA7S3RfPXSjDdU5o3FQ5VXzqlTkCiq
mwW+YLidvPGNggZ5rDcd2GFThJgcDS6ebw6kmQ70D6TZVBhIItI9l5rIUFATVKmtqLyWFJZ8wvxd
AxfR6eydKgYeO3PysifPpL4I5ygmONSkn/tOGgB0XW7nMq1vCRQyLix3rk/t9Q1AuZs9NU3EG8E3
PF5Zab4YuzIjTKin0XilnDG9GPA/V5shtmecvJLfbyq7A3gEpusO8s+wawV0Fd0qHkhG1b91g2cd
NagGWRDLnqva1fw3yThfcQG1gMY0NlRg7cYdvSJEfj0fiWZCDaFexerKjLk1nSGCKOrIkZNvVaxu
SLTiO5b1im10ByrM2nGhPMJN3ZIaxQfiUUna7XtgqhqJ+p77svma8PztU5fBGhJIdrzRnErygBPS
XxujSi+wgfJCxFK3NwareXVm9pPRUDeX798sQ50rduNg8PGFaXrX8QLoldecAwItSsS1Pa+tsTUc
tVgLtcqphjuZ2TCOXaylQbqe+PtGlRlufw+vjP+wiDLz6IwsIiEyXbXVfYlccLKzp/c7DR8SR1uQ
uw0bQ7FfeQ+KFbZfX05wsGlFxBk9ThosD5Rr5pepWucYfWl71+Rs2Mc6j+Ybg5ou7Dp2JWY8ePah
GflRh8Gu4CKumggzmppdATHkpfeSlFyc2r0kQVSdtpFh3qxo2Zup1cptwh1J2IfvRE++SZ9scoh7
xZpEBLg2Co7oKdgQBQTL23pB9bi4VL2Ehfj7GpfL9v3XKidiYlNwlyKQOdGHgYEKM6gzrpzybOfM
aKUdbVwgiyPNdT5+gHUZeAWE7mXhf5gBfRW0/AKzBTUss+VCVsnFiFls0OTd2FKrj079VOF2j0ko
D3xxbvYD+/r4Khl1TGF9ciiz7s2Z/FPfYkfSUxFXpnczS4vdQ7Lv3eUh7qQbOvoszlwa/DSPnW0u
tY3ZqDoQ5sqY5z0Gi37VVRuQu2+ofu6lkRkXsFyIejZEHLpeYwWGh/oxLdVFOvs4jbNQwum2Ki+6
MnptvjRmQOmijpnWTMJN9m6dZxsil+wtRCyaKsyVDzD7m6AXeZuEGob0Kp4D3P6vbTWSD0za7inZ
oXJbmaVxRGb7B7jwQyWca16ThH+Pg0VdGkdftdh8lJr4Qw1IzZcK8kcxFj1qGNjMWmkpKNIL20gc
9mPQuG59O1i2HWClW17K0aFcY/626g52TT/fVtnQnPheTiOgTwIH1ua+Tl3wr+0QbbJJ5Xg6jHtX
UbRTtB7zWZVH6ALWYWIRDnUxNGQxAu7WfQJa4oVglbr+2uoQT+eq1s9gZXknHTc+0wtXD50x+qob
ZRtoJUE1hnoDsHjTpMJ7TU16YJAC9CePpl1o5Pldj6DxmTAca8uzDiTBaiE+DBUDCBrdq80W2vS4
LKwH1lgcYvK+KF7hsQUL3SU/um1L+ZKoPgIZLtQFw9QJE0fMKIbUbpMYr2rphi35s9VZbbgXBWv+
NbcVMVpuZFxZBD1twWlUNbUuXMW8ypvQlgTUScNsXqVj5tulNI+qJM3daprnAYNj2EIlDgkRf9Qj
4mX0mre9z14CIejwB9aMr20CpV+10f1kNGjrrXzcOPQ3odEyWe5sYklQPwcujyE7qyp+hFIiyYe2
wh65wtkk2BBTJJDN4Dnjjcce6z7H+UUNgROUiaKrTqY+muhImpGYUbJk95kHzdGWdvkq8ei90i8r
CGEHalrFMmI8q9GScO1pl0v+blzCn1h6/cKLsvoawgwyo6SlsrJWZUjTiYtmbKan6v+xd147dmNp
ln6XuWeCZtMBPQ3M8T4iThgp4oYIJ5KbbtObp5+PKlW1pERndgN9M8AAVYUSMpRxDLn5m7W+pY/p
Sw+b4uKQtLa0qbDgdMbwMLmLOMmbmOlxlNvlMmDf5i+cQYanjlWJcajNwBhIhp2ci+mX7cYLy0zn
lgifGmfQbhyj8rA0MzDlSyTRKqhCbd0lsj2htRJcMXkA8BVIMTSzqecxOLTFpYAOcRDs+dcBPA6Q
M2Xw5KPVvDJfiuV6qkuiYBs/1y5N6Nl7KoVka+hFuY4HYEEYCAuxjqrhW56Z5o2Rhc1jX8X9DqBV
+cUpG9aynIUr2kJ6W7evV5pQhPu50z7JqMKYImsHveAAU4ZZ7gp0akuSXCW7njFg72V4vKwUGYRI
39w69RZ1FfRwrzX9XAV5tUmtotqWJvKutk/IrFDVeWArj4B1G5pAYFNvepZVVaiVzDsW2H1Z4dpM
jEUM+3qTCR3Dd5WI7VRMZ8LICRBipbUwW0yVdlp3t1NCjZfADOXJ1Xk3I1kh96WsAfNjy3y2Gv9C
mnn92c/u9tIZm42vnHDTpoFaaBb5kxVQoxX+cG5xRPXzDuPKE7S4yV0SV5XfjjCRe/vJUsN26Idw
VZPqOzqWexli08DZ6MktCsktQX9EtRkVXOwi/CyHcWs1PPKg9abrLpbtetCH4RB3Rr1sZR3s+zI4
xWF5hcVqr2Dvyf04OaCXJepVVhtaRAQfY92rDzY9M45uC3l99vlEqaG2SdbL8M5yZIljs637kJVe
L7pw4WtEtj6FYanT7fp6ODIo6NNx2ANVd6aTTakCkS3MEns91rJbDZ4yGfO1ySBJeevatlhlxJeZ
C0Iso/E9IsetEwvHCgpzx9PwC730nab73Qaa9Tzyafv7AFza2hin+hJKePuys8WZwcLXcrLi9aSc
K2xYjdzDBmMvW8tVSsDZTekq+60einEpzXx6M2qjOfekH2xio/usQCqve9vszl7XWSs84uJAQFc/
t+71LYMe88TApbyGlCpraO2oBzX3BatbsCizVr72TTiyDamExfM+OGRaDLJc6jrRTTWpGV1MTDbz
BR6V5C4yuo63uuc/+Boxf0SSHieLQpuxwIdr4igWZUbmpZEs00K8R6lZM5OP/cMYTk6+lsZc9IeM
UN50hoUfbmLLU9/nNXV8LXYWDIV9Jf17HVONPsNKJo1deZPspynwiN2bxHgSbN/vYJZMX1IAXuc6
yt5pQOGnFybpoou+mWc0eVCsSL54L7OMp75WZh9uB/gSblbTADGKu01l6NUz5YuzNtk8XKEiTktq
oKsVS/vGklNYA55NrYMugFa748Sd1ub9k9P27ZGA0fw0pZ2H4WRs0pskL12QZZ4VvSEIIUUcfvqw
gSXDo0D3SReZ5S0FdUDqex9eqHNwdKFtXNk1eF8atNzPk5Xlb1PEEpbxvCU0jnx3Zj3pff6Qz+t8
e17sB/OKH9LEALNq2sfz+l/NQgCiR5NLPIsDyDA2Vs53xQDpFzFLJcDJjDkLLqGQokR+Vxfks9CA
od0sOsAv/l2DQPU8SxKGfwgUrFmswJSo+xbNAgZ3ljJUs6gBnv1nMssc6lnwwFT9BLQ5o89CDOFk
encbzgIJwvyYZM+iiWmWT9izkKKaJRVyFlfwwh5p/IKVS9jLhrRYb59+V2N8H2X8/6nP30x9GNTM
Ktf/fOpzjnMkKMWsGvz8bmXef/zv//Xjb/1z7uP/IfCqwFGZjcSY7lDr/WCz+C7BWzPZAWm5xRDY
4Xf9mPsI/w8wtvO8B5+xP1uW/zUHEtYfJJSAbTEgV9jfHcv//m+/4DXr3/78s4CRCf2s4PtJ4afT
omK15CwzZ6czLuhfJ0FWhN+4YSJ9BFGO/56scwEgYqAg2MWNMah1Iiwe1aPVsf4bNAvyiaMa63PA
kwL0aYq5d9qxhuoU0HARJiSnL4wtBSQC9hWkPdYGuEszfMwGipc4dOwvHc7cMyBvklJ6n9jGuJDE
HRaR5p7htswltTP45G7IKNnxwM+PrhymXTbYd2nVWG+kWgTjUWdk7y0wrDanTkKSebSSoHVP9VRO
OrF9Ts/dJJh9f8hpZGtt1hy+8xDcl2pDWFG/mqjMVlalW1hWrPaZoW3PGKxliYYUMWaZDRoddwjz
aPs+DNKM/pWuJlmrNIgfDaLUF9hU8mlZxbJz9iB4WP+zcbl3GOjsa7eJtuYgP9LSJ/3HjWnD9DJm
UETvswU18DCSuHRL5Gggd/yIdR5dSeQzBM541+QWQWJUrda6MbTXAWLUAix71s/TLW055b61LhH1
0+SwNV9N1FP2ehJafTX01D53Pgsy/LOusW9JCiiOzeQHT1PmuffKtYOHqhlNb4/MxppzcZSdHtMa
3e/SrQL5tetBDGqW6S4Tx3X5DFS3KFuaV8cv0iP5snyWbQbS3nSQHi6SceyPTUv9RwwvfFg3dqZr
mZN+qm8ReVe7xHCSRVONbFKbnrCffsp5sIKTYM9S0teNQbAji8P8qibAf4RkatMDyYspEqiQ0mkn
NN1Ln+KKgfhj6CGH0YmOnVcka3ww5GNtzVYiE9pHoU32VCbJMzNew3qq5k1CypPbJgMoqwWtsBIX
fDo9BRH6NQe61j7upqtHROLaJ5mD1J2il/OoYo7eLCE6OrNLtkU8tUgnErwW9Cb9GoNEt6yoX5Bb
uA8JifeZbe7Dtjrbo0f/jRrLjUkTKqdy2ZJiJAYUMm6CZtRJ6kdNi+4GdLYLQiHDTYjxfpF147Oh
99PGdeNgE3TjvZ7Keg+DN1pPTilPZabpe2WjkkIsS5CqlrPkqo2aWSja1wx+7IEFB4lDXkEuVTpO
e73k1jSd1Hz0R/MlbzyxLI0QqmfUaEvRyG5T5G7THKBpy30d928VEqlDFZMVUDpuizErY16pxm1B
349ist0INnVJopWrONPyZVhqBFYiEIpI4og+max8dWE5L/ygUAun1BlViSqhqRRev6KSDU+sn3Ok
kqPCQTPds9GlKqCEp5+yg6Ug8+6WVy+P0h61akHkk9pj4Go/VarGlRdZfDjcbDsKmVXCyIAea2p2
RVnu895mLJle4T6dJiPY+lWrU9pND7HTbAu99g8oa6+1H+9zmsqVp4/rUPLph3BCYTs+1mW59cbh
LE1tIHuzHTaVSpt1BzabmGLxNAscFn2e1Ssjw7kmEKyYee+sZBq197GWn73SMJZ+47D8bWwOwRih
8LwEltkwkL3Dltn0THGHgiJfZwQvLF2Y9FxbqjZyvg9na9ZZjfjJb3delb7DCYwXpan7B4fj8kAo
OPzBwJIXinO5a6mMVtwVxh3d410n67Xm8aamIr8MnpCvFHLWMmkDEgg8SXytUqa4xmZJILViCMEX
hoJjUHMgefQV/CdQGnP4FjWZsQvduiUfEA0SxJhxCYDUP7QjmV+Affy7xurZe0844Ij5uQZOdddj
rNhwTKCSlBqDdnQhzRfOFdjiqEg6qLiNvEiz7ZYlPNct+R72htawveBjiK7WMPjnatCvU6U1KyGz
5zrEBi/99mYcAK6WwLsGqRj45vW1dnJOF3qaoNXlRlqJxcsrxGsk4gtzap4O7PyGxPC3sWweUkhH
G5OR3X2f9GdQNNVyMBr56Gry0Q5J4wUZ81pP/lcnNPdmaztcx63aZGlK+2z2m7png+7ILfF8wDpl
KcDHhOW296r3nEzatV1N9U5vzAdiymkWAcZAIYrS7miXPenihnVtYTvD0nxyEhMBajqtGVfgx6tn
cZ3/wgSS0DVkYsl8lirNu/Vqa0swxXAd+OooAcloXnKMei9JEBpfUzBVq8pyudU0hn6m253dsVt3
ZXJwPbNBjFGax8qR3qLsFC7twC+iZTKmHuyLdtpH0IQbJQ9dHCTbJtXjZehrwFc7bcPDLF1OARna
Xi/8jEV4K97RF2K8bgrNu4yTLu6ijLpzcqvynKJrWI5oFddK2rhaWK0uaQJPQ1zyTOjTR0N0O/oF
NrWMjqhc/bVZNfcYnS5YvrP3bsh3gN++AtCnM+X9OAN8zyWcrfjYjRaKOUKcMEJ5JqQ0e7oMtiA1
yA5KheQzMo52bIcbhlb0xW1oPQdFS32sG+wYIEeh2/ISTqYus/LbUOvqZFFUoIIanmsqRlcCcF6u
DMMAbdWq9mTC5ljGJsnT/pzmTFTRY6T18+O5D1eF4y80z770ums+aXma3+ih6oaVGFOBpmWcZHsl
h9Pb+3UyHYbOehSDrt6IrtJCIFl5C/vXRcy8sFKDDBkhsGHueM6a667x3zM0z0bkxsuGzu1a2/kt
82htWSbaXTZG7U0yxF/qysKQMzjFoZycL7R06cMQJwdTM5q1wdtbmXlKOjKLxl1PABbRYgwACM2p
EM5qpJEWzGid2V7heYrlfCJ4s3X37IchU1CdCKGw65MnsE89zXftfXNaO8S1wPTHjqz0tfDc8d7t
0S4lLYF6CUCAzMvcJxdS10oLHH1pupF8yEOIAkOv1yRjIZ21rIFsGTHfRHxhcmENFinPkMa5r3l5
zIthx8oPVSVvI/jtq+/n3RfIIozz2+iS6igjRmLlF65UBqmKxC4Tda+YTim9So81cPQdqj9BjZCH
Z3pKtEJQVTQb0G/b+sXVy5jictxG7Z1WWt6OUIHyizb5u4L4+gfMfMCBUVvFS39K4hNMrI8y8d45
ndMN7avPLCZoH3EqHR0CvLfKxyRvow1bB8rhAYFMa9WYVreMgKWgpC+kecktCwmxaZcn/E3sO5p6
PGWi93d9QXqeG5XvkDyNZTuksXGrVGfcc0DWkK1ai3mV0/RRusVlUW9EJhIeXrWWP2Nqt46hM9qb
lFrwSe8ra1yyqfUAqkFUuM9ort/y1HbeBI05kiPihwDtlgvNSCkYWj5zc955TOz6KIC7g9uCPI5b
fZaX3DD0gUW07GHUIGyFGZFReWC8jZGcIeIwsj46Vm3vbpKsC+99jULUOFNoLbO8eyJDdO+Y/UcR
OM62VO60yhrFzpZIpX2QF+ZiGoBA8JDc8q0dbDkPaWGkr9KCnn0Q7UvHlpYx+ZyCpPBeAi9GWRWU
PP+SYheJnPj4QMEo8QwW040pFlEluwMRPOugsi4yktZjDIFmmyrHIw8yK47M1jM8Ev79OJEU2pXk
WUWd2OrGG0GKFEwyQFyTBY9IljMI3qQcaQKYfIR2srYr8M4Sc44z5mu3xEucc90hj6xZL5jGstBy
tYxFt/LmjCkgVPaCzATm1GW38KYkeulnjjgF/kb3+IgzXz0OBfmz0F8USz5sG2ifGFp72YpWBfVY
oyF8Dl2kTSg3YCGLq99nYuuE1nuat4+FQuqsOdNdwxKIctkeN0PPaqRSzQplJ6F/iLfPGgaNDVRJ
8yntYRBAzM4eWQeiFjGR1g2jJkCfVdqCtc1SRnDxFqYsilOSTY9ZqYZNUVPTxeilPpLKWBl4FO6m
mKt8SB0ElFjFHTIQH10jPZVRKy4VujCgyfk3it96xuyuDUlKQaQxq0N2dzNENUaUtM0eKyFj7Fct
8YaCADwhKHbMkvQ3bOrpOQk5XMaenbav2+XF8YI3va7ClZ8Mzjbqk+GuHBnD+TX5m+h9qHqIsL0h
4epCQHp7Mcnoy4qyR4RUJVCW9fFiSv+gGR6xUQ7OI7frSAYByHZiU/9R0G+khvZsetNrqJyta9Tt
iTZ35MNAWo/sD5Roh45B26bRN80rWRyS+nRiMaJ2ZVLdlrF1zIeI4zFiOdJ2sb5Riva2MyuLAWu3
NQvbWKDxPM7sFuoE/aAn3qPtRhZBw9MrnKn3oA3f8HNx/RTWXducXUTsRTc1yLPy8AU1PpNpke7Z
XSK8s9zT5HtfAYGtKt8vtkimmDeF8GWCgEmpBmf6JIS6kz3VmVZLZvsYIQjGZAx2SYKipzzTblun
7DwUcMPEI4E5+YLcUo4GXVPRZvS8el9xBb+MVfRpzbtwK+hHnBgmsm40CTMD0M6eIYpnxZr8z+zC
I4sZ91BYKQVeUbkrM6ryu74xm12nsUognyDZyhgDEEFjlR4ti6RRzyaGO8bpHbG8tiof+5ZQ0q5D
3k1Vnex9N8q3AurJRo1TeOz11tlU7IDHCjRrWfg3vtfK2zzWjG92XLfHKYqdg7K8amemY3KALDlu
bPQfDwJc+8qrzFd6eHlOckjMQajfTFMIErAuwpM1uNayNUz7bOiOWCOlH7ZWQZyY7OiWOlfATsT1
iA+QQaNFLGoHenwVDgSXZSVyvhh9yIrZBvHgln7DzNlbOkpaazNKAxYqjbNz0/HNy1p/kZnuqxum
fGIUtee8TfMd0PC9XXUErfXdxcgKyoqaIA1ysV/Y48dstFxrJTEFLMi3ySmD0KxiOaDg9skj4N4J
ceVyuWb9RpiIU5vBJAZ4kBuGm+meunFPwDUxvYRbb2b075rTfOSrt/N1mrAVjNQNzZR3BbAhtrTC
TFysAZsO4YFU0kJPzjyqeQrhBlSXsfaPeZ17C5VIsTID1160SQYQl/YDzXF5dMmOXDhhGu/qRBjL
qoJ+mTS1fkSv2xzqwvpWTu159JFqzr0F7pgLUg3SEoh3nvHwx6lInAWaFnNNnC4Kl14zyEyOG/wn
nnZklX8bmxkZM0V2Dh33qfCALVBf44ybFwX1AOTe0Ldhz7wjbWx6GTsaN22CNkjzWnMBf/dzKtSd
UzSkA7IqrkZcaKG1ZspAn4Ube5lpBIL3DUTJIGVcY9VLPRo4lW092EVFSip5omyKFtZ13KnLFjjR
Qm8bzkjbqFYUgG+dK99i197jLb4dmoIcZtD4K1rII0f0E+6pHDHPsKbV4koGu49sqUbObsT6ZTJa
c4v4nDHKxENXNBYSR+M6Sm3vsaOZOoQZZYlUnkZnyr+UgtDmRd/33gbxywNn59VE0cE76pp14vR0
Xl6/DCFPrkD9M8+HwcFEYEWQeX+IQCCgoM7fGHj7dzKERkw1uy17tuMOLLxHzxC3Luj21aAMc2XV
+qapbYSnVSWdJYWytnLYzLGmcOVDFkSfnlFe6sk8Jp7zahnmRqWvjYFMvfG+VfgkaHPjEe7cJJd1
5q9KmS8NEqRXqBu+qYYo31RLXqKSxO1SoNclPneZmOT4pJPHrGSSZDvmObOAyMDQw6n1Igt5W8Ed
h13SVs6wVLC7brK2Mw8aNb1aDGFKukFHU46koeKHeJKrDi2AryuMAfWQV6uoAS1SOkfFDqvS7aUj
Sf/EV5W2G6Y44YFHFjmqk+GWPKHHsj1p5K1uRW2mPj4NVNRxWga3kJL0hghOo7IzSuMSnfVARd48
aJg16k3m1ZhvKi3pKxJvI0ZtDj0Cee+l2cYbKXyjRDHNZ2Sz9KvCFoXnqXU98YZt2E2aU2D4ANt/
ZBD9T8/r0SzO4sX63+Z/8TvFBedc1Pz7r39kmPzj986ax1/+sP4+8r5rP6vx+lm3KX/1H3Po+Sf/
q//wx+D8bybxBjs0RuD/+SR+n6ZxjpH250H8j7/0z0G8y9wc4AYoJSbevjOrLP85iDf+AMjleDPT
6PuwHSTQPwfxJMrpSJ08wC8EYnGd/WsQbwFJd1yYiOgoYWvojO//+QH8IAf81SCeTcCvc3jIgzBG
EWQiBZ2xEf7MGvhJkRk7sZCpUUeHoURUhiiAhDQbbcdRlS7TMrLSBJZldnoqKZnSzIwGltqdZyMl
qFk+7SojA07kFalzmCZXBOu0K6Z+0ej6cIdQhULTkIDI7xJfVl9KdPz2EvdQKJdjkHJTdWZNykOf
eeUiDfBWL9pMn9Akgqk4+ZL4nAWTkWk/GVMjFrks/DXR1Va17vCnRkurLzD71gHTYuFp5ZsvR/f9
uz6p8XwcIpMODZ2EhKZejh5m2pUR9sI8+Sbnce1nzrkX6M2yroX1a2obtwZGsyA1WKdLcIz4Xkk5
3g2R3lyq0Myus9iOmn0oNAw53hDai9zWQ1oqqa6prZCmhWRjYDIbdyFovIOpqvhoRN6W3Tm1cVTE
BfE8SNLMOsKd0PRmYqwGZg0b0bjml5TnFLKYKr03TDgCTIdfQg66G0D0/ootn3XbUmzvO7j0q8gw
byNnqld4aN21NrLzHZSW3lqull6svL/aOgMfO01xS6rBjd7xR6mtAAu6ZKGZHI0swxDlDOW1Y8rD
xx7F4RnTgrj0UQ4smzKvPdEBlRyZl0BV2TfWDT5hTwJBrg0HLKzc+mo6/rsdsKw1AmxCJBnBiiYN
j4Ju+uIjeF1UVAuEqNiHri/YzePgvZdVbTGJ84ejpdz+Fvcw9tAkeuNpGb3ahcOKJByOqU6Sto17
ZeHgd0aOorS7rhiy+7SiQsgTovBMKyF1aW4/Aj+5q1LZXDRmWXQZcf3IkjNAJ2MOlxEP90qBZ1gb
Nq9Uw4q10rsgfJgg8NOdeZyaS5kXxLqTSINcSCnjaEWlfhj19iPl529CCuY7t8uxXCDn9a8uLvU7
OngiPlheBKxPp+ki6FqXUhFfmmAI205am191kyvaddrmRBCTOI48QFRlMRDgsj8XPBSfuwrZz1pr
muggJERqXMlpyUyjE6sySfotKdGka5Xt0QHKe9Aj59x1dcmE0smxwRYePHU5EPKbp13CpoBJ9aCz
0GgDNLTO1DxpxI8iz7nyrNQ3gXsUHdYLFDSIgKh3I6u60RpMVmPlr/xUXI1ST9e5p95r5br7TBZP
48zOQgfwkrlVusFu0IxQq82jLXrcC/M3NX5oIQ+awgDJNbX6F9HOK6LRD3aq77RzT4LEOmhVuJK6
eOYwrG9MlQ0bra4KsMOhTcJHLZ5Y//WQC9x6lQXAxNgFcVtpBxf25AKXzTPj3XLduhltOBpcbEWH
qYlPTdYwjGjQRSMRzQM6E7TsTOZEBoZSEozSq3iT9HJYCnJ3r7Dn0zvl2eEekhZWeiLA9zAMh7ts
SKdt3iTwLJQiMoX28CyqDoOVxfprFAEbRaPu73rRPKFz03ZaOTKpI4mFRCae1KLXkd7RaFOIGJUp
b8egt7ITFo9LVnlvRVnYa8eZ/AeJQo7KOqeb9OLgdrS8+AaZx2sulNjbJTK6iU2SozobBi1VwEtd
8ZbnMIsVKwLzGKY5ee+mzSWthymDR5HisI/S25FjF078nP5QVFjN3Hx8mVoGz13A+YzUpTnF4zC+
+ONA45HFenlfVugFdeKDQvInbgp0sUAwfEKQb0M7QLKoyODaMstnrp/axPDUkyz2Kukw5cZ5A/hT
5f61ke43VeiUhSYWmz7yUiykHllSMHbI8FZOnlHWihgWFCntrS1RGcWOtqHqmjZMkrPNGOGC4nCH
NTK0T1E61obYjV3eHLJcj1qeLVr5nmj4KOnAJWQXGmSTMOrKww4t6ax2jAvldBpE5dwNPLDvLaY7
7iKhjvX3FXr0r7URV4doysgLAptqvzVc/fHSAOIYLQ0tcAVmceVeS1ghzGqQlhwKE0hsOQZzsyZz
5qtls2cvEd5EaZveY+um/Wbw6m4J7OPC9ac+elaeqNedKbKdQc3z6gEbpkfzEHFgA2jEKbQqIv5c
oUAlTD2A2k4xE+2teYaAth9ZDEf7tzwROohqYfZnCvn6dhzMUsfLPJLUPqHtQvyE53yYwWztFx2/
32tZ6fEzz2SU3zhyzii2spugs/1v+hC1MC/SwLpqWJq+aEQJXTLd3bukYX9mmeV82Llvx2jPLGYR
rd2h7gFfsreLbp9x2i5r6odxNaaVR5kb8CkC+Iu8p5ba8pQ6dfqhSZ1ZVtaajGkcRt53QSmcJ54j
/lrRhW3acSQwG0GjCmDoGlG4r4j/eU/i2BccRiHSPtIMbsGwobthEK3dxtKpwYZaWfUMISO5WKkK
Q67iRrhL088mLB9l8iGaMrminrlPa1LSCCnPg31iEDNHSCk3qypID5hKixVN3dceEwmAKdl6NH39
rNKof7b7sf8MvKh88QQ2zlyTPlSo0GeqOZSjdqgM2d0C1WGnZtWV9s7op74h7QswloXheocxRVU7
V+vVix8ObIrGKWj3ymBltZKxLEcospn8whxaiAWTmOYqBbYHnKkWY6hGpXvuOQxcramrcTmKoVzw
yv215Vb6c+A3gVjnsZ4MK6PTSF5MRXwNfKVvccq5y7xtydlAyo8Wz4rYwdhGly2txHRPY9+UByNq
HFI7hM5ku62RcXLBuamaZoYkEwkmYTQmJkEUEXCJBYysO6OtG0aTtn9iT4WEwUWrtBoYiSMpYKK2
yNK8ek4qSXuDUIl4XMhuxddkxPewbjACltAGyukTTJF1DvRerSyTSXEY+Y/MXbLXIqyLjcW6Kl1x
xLNtInsMlRxcIU5Em8SDfezq7tmfhPvS2VWKWFMhLTdDewIFYo3Wm4tA4NgEhvXkozNkw5BZg0An
gJCYEXCxw4TG/02I3vF2GGjHq5cEZbcczMh47fwOi3BuqxeiIZo720c8upSDqT+3EwXkOtT7lmtJ
r9sFjg3jwy/NUq6DzAm1A+vh4Ct6q/wRIa1Tb6w8Go5t3Y7bTrJVX00Vq54MxMtehsmtTm7X1zJ3
L+HY4UDKGAl5SAY8KL/52Ph3ovH1S4vcbRX65A+tbBwzNxhNNfL5QndbIqBjhlt14g1ksQmgr1Dh
E9G4tMVMZFiJGShhxqVRo3Pw0zC81I05IWuegr0pU1T9wm5Wk7LSTavr7cmg+XXaKvuMWIkC0God
FyIVJOdFhzJ/xe60egxtN3hzRBFsukKHVMO3Oc2KV9GeI3Mg2oIyC4l2YKNti6sQSEyYCNYpqCLz
RTX/j9KilKPF6s8FVK0vaTCkD7GtR1s9tjX6g6A9VWrwJRc48/OkyvxlqFMjZvTDHiSHepNXJXvo
2Gf9Ch86+VrjRasWUdB3mChiG8k3K2VnXQbTdEw0Qx16Rxgn3mF6MkUcvwdT3GBaappdpspuE/pW
vi/T0FqZyfRFjUOPvMg0qtfQKt1bqyy1T3Ieq38Q+f+n+99z/F4VdfGt+bXj/d7E/Uc7/P9Sl4zQ
/a+a5P+TvtbJL1o14/vf+NEhE/j1Bx0y/SyTRx3K8r86ZMM1yTbSwcDBuUNX5OAm/NEgu8YfUFv4
cbpjiPao2P7VINv8I5tudkY1u2AuCdD4bzTIFk34Tzq1+eVwZdj04Yz0he79HumAiX7MslYXnxGu
cYl5aAosfdX3JgvrVdNIc3ySEAeaTT1aKc/LerTtdwjjKj8ZyKpLxlba7Oqd543ISXM/wKtLeBje
x8dKzzQ5AjhXzuQs4mAIOzxXVlfioLXSdpyIH5X4yG/Izp639hjQtP4xaqB6rFNJaofHbthHaDGX
3ba3teowLu3FgATWrxDCD5oXbHL0GujbxzoKcu1veJe/MYEppSEUzVn1/JcFnvn7p1OwNgHuNtmf
qu6pHBdZ6EZYVZAiW8kZPggifWQQcZ59K/Efjw8COSAvzYzaiveDgTMcHn+6tn5MOH6WFn7HmP6H
sJCXhDcCJoSwPbj1CF1+4xS60hyI/qnCD4MWMjkrEYfJYRItsYrbCFE59j9OXvBWbJWU1y4SOagE
jZKuiuS1GOoRO5/bAmY4pHpXw3CAtjihTcLlhJenaShbn6LKCbDdOVNSOpdpSgx+DEZObbPzCOsW
u+Rfv6lfWaqYd/mQUXJCPobq4PyJ4I65mqBYIps+dficzr3NmqK4ZmlQTLd//Yt+9efOvwi+uYBL
bxMaQCv2mypzTLMSFscQfOAVwQ8yiw6pRhemzh0+WK4UNz1uPoKHRsdO6TAVT63umsR2/nf42F9x
k99fCW5jhBQ2izNmXfNH8tNcijnMSMCydD7QCVTOxWa43iCLI5PbtQ4hCbYoaP76vf/pQybG0OMo
mZMHXT6F3967hsDBLZgtvadtObsBy1FRNGOQmALWen/9u+aL8KeLlM+Zg0sQFMMFD9DcndWxP707
E0pJomLb/BiMsI7FJ+nJbhTtA4U16RBiiOEjTkcHfcH6r3/xn98k15Az/8dk3vUnICqzpbqCzFu/
D6gfmINLdw7wDEyNh+ffvMffcLTzV4hamDYJ6DFXFNulX98k618j6QF6fNQpbh53R1h5/piaDWfU
snHDIFQ3gz8FOhFmcZU7+truomR6krWrlEXFyYHIKgR5KtsEJoHoB6IuN9NTAnPMG3fw0wVKz7/+
fP70xdCa2oxCgasauoEx/tfXbGDGMikM83fKNRzKi0rzE/mto+O3vxZFxsp3RcZF0fwd4N748xfD
AtoxHU83TLgLvx9bgQYMS1W29gbD0DCJH2Ys1NZL11NMAZaGxQQm3XGbJO4r3X6I5KWsKpLZ2S8N
ZvcA8ainTI+8YWrewhyGGpWqYwItBapNYN3ffEre77cnL9CF6sxt4nvkOP3+3RJ0yUiwrYo3phgm
t6L0xma6rZ2h4qKaRpw4HboSVTsXzQpi7qY6F4KHQQ7KlcPST0Q4vnMBZvIbC3A+GR5/ImFu3Blw
Sb/94wAWgeJ0wRMWOl9JlYB9w7yDBUazwB9Z8+3kFS7wBoWJ0fGNRFkwH9FaHUX8QpPAde8Oh3gz
PIO8pIRYQFEJ+CxMKakBF/oUI3PdmKK0ub/LqI+HW+UgCvxExI1zdGE1QT3dcvv7NiDKnEuz+r/s
ncd23ciWbf/l9ZEDARMBNF7nOB56K8p0MChSgvdAwHz9m0Ep301RVVTdat9OaihJHQMT2LH3WnOt
dcZnFE0WVozuq1F8yvu6yar9KGkgPa6Dq/SD7lqp7/qM/zNtkipjBdkkiaw5Zw4IF966dJM0xwvk
NhY3OtaYmi9T22ytkZollax8ut6Zw2/ShI74lVSqvsTQD956uB0mVfIwW1qS/IZtjwACfGQWh7y1
lU4hv77SF+fdLJji8soNc4K92Yj6mvw93aaXhYeB8oR+1lydMyBbxrNxHpG+sz0E3rMY5qdYzgPd
I5DY2Ph/+KMNIoe7rQnaoWcijGgmz9lovX4BEuoSvmqFAkVmO5u4DA6ob1dcfv0cm0WsKJWNSZm4
RskfqWoWCGs9U9/u79dom9bq9m7KfAGJLI6Xad64yepzDEY3XXjruUlYHBe35jvFP46qR4eUI+cH
zcgvTExZ87Oq6EYYkCIJzTu6lqJqW5pIcliaRbV8PaNk43Kp2dRl390cqlG/zyKZlXfV4NOpQOvp
msulAULFPaWrMOSqiZ2u4Jy5SO74V2xQInUgYz0P3DMLLfSCV2nWHMN6ZmNYbH0WRhHdB4UtOSar
Qo0wnUay0jlSyBUaG3oAMhP52SKpFvkSGUa9mWk589x4TyylOe8QAlgF9t3qar5M7UTm+u1c5rTl
Pg7c1tVneNI9XgXym8etMGZkJGWc+UHx7OqIF+IjLXx7/icNX/NZvDBxPbllyMQtuARtzpXirlJ6
R82wio+XlWlg6rYIT3Z61XsB1386MrpHwkb3gY/FiNEc41YjBfg+sr3icNJNN9dcQQnoHbNh9jg+
sU0LFxs5pbV+aIKK/7YiKLiBVTawNlA6rlQZ5CJyn5PsbSazq4lff8patzO3NN4OXrSzPcGZ8Hvq
RqyfjXD1g8K2x1FIamWAO3oGrVReAmwTvGDb0bJBZEotZq5qN007tEx5uAr/OAfEpnX0oh+gWaeh
3glCRs3KlBQ4qg/Stg5+HsaNexjI0aSFwrVN3z/WADZv/GWZufyDHgy7tw9LvIYVhcJUSxCRpDiy
abWHosXyG2Vuel0L0i37DbW6OcPY1hYb9AP3srYY4tvwt0h5x5EKoKzoe2s6zwl54TNGVs+5aQkD
qP2nCsk2X4ZQN0Cq92HZRl51xQ4znBGG2Clt+D0LMcvNfmCstrSEQo0kbWGulfRENpEjsdWj5UZr
GYObZZmVz+vkWx5dAALs+c5hNuOsTTZdMidJfJHXySjU1TAzJebiSTOzpKiBTEpsKRgn+JtN+4dr
CEtYm8fnNV5VftY6euwEZgeXpZIRA0dpV0LvoiU92xbN1qt+knRWDlnVjpwlIuMcngXkl068Vtja
ZhXEuxBy5UKqigZ9sIdm4jfZwuDZ2wxdZNal3NblfIsw3VSECcovlqfGgwSIJSSxWB00R5F7QThD
zwWlW6SM9Slnn5b9ebDEXOlB0a988GS2Rt7aEyjtcLpjH+VZvzQMyRhC+FAlSVsuzEN2GMaWy3GW
fkrbCoLuwvqwBInlXTNu6ejJskT50BvagZb1PqADT7O2BMwFkJ1Yr+WZASe7kZ/7EFZ9c3Amsl7r
8CTvWFUB5yUZvuzTMYOvjJCeUK8d4Ngq2ntkmbX3UTvz5dOah/+yh9ai+MQqm2C2HOjcK27sbFwp
p+mjkGiWb35e1mWKd5RFxqtdLtw1nU3hLGvLLPe9FfDQEsgDOMY0HsMOu8xSxGgPlBWn3LleEPlK
AH8RqHWclGV314d5N1gIKMQiv1gIsLt7m+nJQ+g44GuxF7cppNkKYcRB1npsnpuSZ8x5F5eWdxnx
Sd1tXaEY/5Ky5q64Zaq6eGEGvXZ3ZS3L7mmCtjJdr6FV2Cbja6jPG9efGgh8kLRNRhhK0p5I1ckP
9FXXJhFcMKyLpbhwCx6r+ygYtNi2nKOORX4O2hVEWqU7hFrxnGtT0q/dtBQbTzGPCxnIWcvwGeXl
6N3LYlg8QmOInJ+tTVg4C7OOJuT7g3deong4HRKeZMVWrQCEVtiixWp3h8ihj3g+c3OMyGvzy8m2
RXMA30YLyqdAWx/izElQtyk5qLN+WcaABj8Ixe0iWOFg7cUDoAELhB6hako5pFb4RXxEWDDs4NFO
6zkpwLZ9IiZyhg9Rg09u2AyqWNNtErm+ddOgYPI+gEEFZndiNzSn230IgWV+mPF2DZdWP1TWnWd5
/fo4VFzVdBml7D6sSseESxWDVF2DUsjHG7SxtWrkLsROl59EKbQggD9eUNabMK9dJ9kqvAht8FWU
WVC9JE5TI1Knl7i038LMdyGkjqqpFS383h8gRUZV6we7Mbf9Qp5EpZXLK7QSVp6faNlQ1ibfkgDr
WYj0NQAKyTDZHzCHYwfHKhZfdQ5fJgNI81p9gyqIpLgDbVBDPpzgUPNYakoXvuIHsoGaxts10dRh
BaltspdzBkmGrYBpbOKG6Wg1c/1XVpdRQXXurM1jJWQh4eZukUTxrOUBzu2QeNKscCU6DZaS1FoY
cB+ypYBraL5YMwXnaxtblKToczSPHj8BXUJLqPJjZz1ZFEan6DAySGEJAFVndg4qE0jAafbrsghP
xrZM5Scf/RsfRTSWysOT2BroNTRj67NM+n1PZY+/gKN0Ak2LKniyqd2sbbhMiHbPswDM23TO/CkC
IuOWvW+ji4Cv7B4BfxWURJXDjt86LRFV8EWpSwBQAAUpO7MglgWKO+xbcJGn02kJBw5QU5EaUmyD
dpr5pF2cKN57BEtar/fa81t+VkchhiI2ZnXEvdT7NcHZJz3qDlaU3FMFv+JkIuQTVRF2o+4pJPqK
XwkjzWoD8KWTX6epreDgOZmqLuI60zwWh6YxtVTVKFOy4Dsyx2ioKzmI76PVLzmQlkIYIBfPQ/oG
GyZKM8c2tDufw88avpgS6bXdI/vSPKV+PsE8UXMcc/SLrGgynMynFy7cL/JYYqjw9cmSlmw6itHi
wLLMZOYTjD1Mgvz495EALg2Vb2zIdKU/VCW8Yl0OsgRyK6olKDYUROZSTG3qgDu/nCP/U9EJek8/
TiMPTCEe2f6Nw0PQRjPf2M0QfnfHsdd0u6+qONdTgjU1s6Pws8b/meXHBHYD/kvYV1I/rMoxVaxY
YUDN+65DHpycNnZligp7yFJK8MlZzEY+kC0XS0m/DsBfOtmdwu2E+I3C2UGqxwpYN13nH+0m7nVw
sw6JU6eEaiubz7OsDFn7vYu+la+qc4rMB5ya5hZhPG0aXlXW8guR9kyhJgq2xmnLzBTUczSSrwT9
QhXU2UhazdM10TrmoTmCL+VvrttQBUoC2Kk3B2mux6jIwIZvIUqx1Y5W1CkLoobF/DZVSbfeTEWg
eFyKhM/lbJNEmdIwlyP8751wG/Npf9we+eBzXgrIipzUrmfhK5Hjujr+ooMpTrujL1QO6atE5cBl
mi7UBKA5QKRxwovKCavLchKIHXdxweRzPOMFSpeidqpJx9iOli55LzgzfAW70alpVghTWocaGMdd
rMK0e9LdmLrlps/HZmBxARrnXniTAK2/gefPdVbajtkEZo3Pjs0WWPa5jbyQ8pKNJ+d5WPx1OXcn
h/2TVMzr9cnsuG3+pBMxc1BAwJrKp49tTa3R10HHtwVilFMY/NwRB5h1KQxmUlvYfVVxi3b8ELNn
AR9tWdb8DIu1XW9sS4OJcBPgvcFOJ13cW8dANu74INfCBQBmTYLjj03QbLqBfpoqrJuBuqCgDDtT
yMdNzfUR9VHMWRsY6VCuzwH2F5Ba2q+oUUK/Xh856mbFXUXLlvEUHAacWbN/4HKSUDV5oQ7CDi/b
sCbLI4ZhEzwKk4RL/ygCfM/PSx5QR/249SCnmNKqsMoQ++0CdKRvdwPKGHNhVJPpH1mRy7h24yo7
mHBSefNctRwQHLUJK741cCAnAdYzP7JbjptLKVEYX60LpJGTKKnm8VZiUuhPg3HGFhKQtkDS26gs
j/qAmADN0imhAPMyoUdsRniS4T/mTDpMsFhnph+7xjmPc+7SNkOvVhrg7igRjqJBK/ZhrM0u8MfG
oohW86HrdTZILe6yBVTrgL8jO/N0gPRhxybJ5upHnVVxSlMxmo8+AskDncGYHzDGHnGal18qI3fj
F9eFK2phAsa1NnAa0azNeQ8yfCOttF+ZDCSQc56Qppsd+vJj5Qjn3hS6pUDinP+hIfhf9IwCeoKh
y0BH+eJtgxVybDCRcTx9nfGAczvpxCoIlsVe1KJ+RXPL9/3DW77tqtGmCtieeqad52DTftNnXZqK
zNlBDl99OZnpzY9Lo4DyzqPr/Z7Y728FQ5MaF6mnQ/P8bXyek8TNip+w/pp6kVmfaum5YMBmFmvW
rvff67Ub+M/+saB1rIg9cxQh479PpXpboHoocvfr7JYjG5kxMUzorT94CbchfGHBsxCDCosGtnWf
1JBRF21A1OTgsO+mC2EmGyFbXrP2/FiZf84+qi42W4RK+T3PBLxsE397/+P/dqhc2sIUtiTcsx13
bPPzf3S/5y4qjcvefxpSMfM5eECZbSEPV7ZQ77/Vb9ccaFOX8HfJJMjBZMJw8Z9vRRkFFZgC6ilM
CBxZjhFm+elRrMrcIjKKpz9ecm9HKPhuSKZ0HJ/39B3nbbJ91/awTenfPzVkE/DqAxzD9WZk9s4D
wgHNvOyikHqfYmLh798QZ9jdNasd+P73v/vbw8zU1PfNLIMxqS8Aiv363adqmDUMePcLPQm2jguy
ieUZgYPZzr//Tm+PsuO7Nt/WtRFpMEF627zOKQwDF8TeF/BqKr9E3WIeUGnGTu2oE8dUje+/4a8J
aAxNyB+j7cyQF1k1RdObK2jIMJ8H09J9QZBj+sn41c0yx6K4cF6jri1mhP2gDJNwC6Qo4cn4/gd4
zVj75x1IqeU6pLD5aLH/i6g/domGTKWqL21iLwA8mWWt+Z6uRxJmJz/KFt0lpjQm99us3z+b4pYP
4sfdl3IACn46/Tg4ZeabFg+t/4W7uIbpwm5hLYKKR0JPQvYrgHKwAiLXRD6wWqvJNw9LDTJQ17sk
srnxN2ROm/7roIgTehZTN4PLwJ5QZfuAYt4ZTlNGy8G6q3PL1Fa97k3ZZXUOgV2vHnzOGRIuahvV
u+YRjxKy4WOpHw36ntKeVTPHXm56OMHwWvE5whTLUVZmrCR2H08c/yDOOjqTjp61abJUOW3Z9w//
bxec8hygNr5COe/+fmmP7CwSy16Xz6BjEIod4wZMXr2D7m8qgJ8t6/ff0twtv5xwllpCppnRBGgB
lFEc/HMlYVBGqFUfTLiZpekxjmko80sT7J5bV3Zv8wk2yD9HNlGziExRaBWl+TTvf4y339x10fCz
cpqwEO65tymexCZCJka+/jmvaX+eAQ8fyg9OPjndhdMPV++/2dsVBD+Ar1w6RRIuEFFhzq/fWQo7
hlzc919022Tro58pc1lkGaaO6g/fy3lzS/PqgSK/08bwwHPBtd9MC+Nptoui0s4HiO42+FfalwOo
Etqo7HTTbOLpgCtgLflD0bDhupx9N3ykFPY7ZKa0dWnBsOUx8/tmcgvqULEi7Xuw05gdSqJYBJ6T
OktMW2u2TBsgGLCCJac6kKZNnJdMRx40kVp8OSv3eRbFMcg8lhUNRJBdlYAb156i+kqXAoyBHXuX
/9bx5hiErCs296mn3N8npr4fD5gSxvnDWBJakPN9GVXkG2uq2Tm//1aG/P3P69mcUxYvieACEhTr
6JvreaobeqrCix4I6nt9L3z48ioH8GAeTSz1LEE/Zu9AlcxOsJor0yX9+bdO42pK2SDYHFzfU6af
yV6wYaVzyj6io2CBebTWC8wZCbE8aVOiZl9ctIPunkBCtscpxDW2JT8Hf0yLzBDJInKMe2cN7JWf
6bo0J3z1M97Fep2Oqx+tCS3ogA47y0/MmcR6HPOPlWbhr3ekzpjG8s8RGnck127GzIPnXhTR5XA3
iygnWiDvH9Lg19sFCJCx+hiWFbR018ZT8+vt0vINdGA30XOhXfUp6yoiIR3Go0eZB41Hjz8ZDpCZ
QxDQaREh9Y+qY+nkxaOOU1u/0vcZmsYuWMMFXJ5MhvZDxP61vynmHnRREmjnmIbZbcmo7Vk3ZPRs
ZGcly5ZZjrzW2BvOEzvtL3kiJYCkcHnmO0y77seVObI+izpoU5uGoGxvR9cwf7RWa2BzUCCo3uII
u/F4KuUHr7BcYB+d3g3Ngp0l5BPCpvTOisJhSpA1A+28Op8Y4Q2i+IJqAmLfHMN8HtfWFju36dSD
w/P5qUlI5dhEnUxoYcSGmpRV1cOk3PExdV1oAYFtERZh0bf7nI9hj9ui6e7JHuopi6LxmM1jhgHT
WxoQrwyXsfeGqbUZDV+gwPI+TFBtNkGSZR/HQOImCqKRiK6pqx+AZdAS81BA0u2zvC0x4bfesNhf
nWXovwi1eh+S0Sc3fpblea76FMz6kp6/f0X8ulhzQTBWZjGDZ8RMn0LhzQVBYlmuWj+uXjhfZLM4
UZXvZVGTwic7W354/81+vaF/vJlCKGce89Rw7pvFOlo9SrsurF6krUo0QrP9gFrcAZZW5pfac9Gg
znFd3jIiVPkf6rHfrvzXr4lWh5ENi/hb2cTo92Gde135ApqVjSuS7RyAoos17A+PiddX+tdj+PVb
eg6WNRNFzwP57SZydsoc0k+SvIip5p6BjUZbrmbDk+7mpFB3wJaju7SPgM0AJQsRIusmLU506kNa
LwZkX4j15HUnu/Csslr1gectrhH6isNjWVK8OENVIj8fBPQknVXfibgILiras7ea9ICPYcY+FYiU
sMkPyeNrtzTUC0uVku5NzixOTCGNtS5cXrI6xhDUjt1BxL79ZM+Du105f3+ohd6I8DgkpgygDOK4
APBx3pYEwlL97AXL+uJBxiQHNHUTDOdZcZzX+YmA2eKza4XzbnRihh5tZ8kjHna/2r1/+fnmYv7l
zCgj1jR6EIFwTKo3DxRBfh3jg0S9xCODA9ppEBPmwFfhrmdKMuy0V85HVQ5gZlOrwUxHR/9Y07e6
1I3UBIyo2LpeRQxHlARB5hNR+AVNb+Vvu9y6TJcKcbu7nFRu6T7QAy2ua4uTtpEMxpbtOsyMXbK6
j7aqCdUdZSNBK5OXfl8QPF+5ijjEnE7xMSXF7Lr0B/L06qgfvy4QtT7Y0J9vrQrM1UbOwtich4n4
GZyrDzA/k2yLG4wvkMwCg8wQMwIA/gSFjKCw6h7UM+kGyeJ9FHS1I+TRuT//4bI3x+7tsfXoLpDE
wW5WOeb++8eOmXAWxmu2il7a1POvLGiHj2QQLAs29somkdMEDL1/OsWvwleuKsU2C9UteiQXCZ73
ZvcoiD/oIHdk3/BUe2e0zfDKRVAJzmlUZgcGEVjUXT/uXhrXhpQXz/iL0tC+tXToHt7/LPL3S4tS
0/AiAwdningrBuym0u9xt1Tf4pkBA/t28o3qbsWU35ak2ba2k9PhwGeEb9GnV7iDcOYfE+SwO/ok
IWnwNbGCu66W6lM64EKg9UsLvbL65DKXaX9sXXe+kiPuFOTwsUf+pkmE6xfhkFbU2CUwVRHAly9X
vzmBdd4csnywLkMpUKjTyrAusD0uWHUmHmcZ4ZMHkAFDu61Fml8AEGEEbrmgbWDBFMCr9ZQxw2Xo
+ehrtqbUIv394MzVaVIWLghGhVyGK5Fx0VbS9btxw7Ri5IqijpynmbnSIIsiho2hmsupAUdIVlsj
0dUGTo1vK8AscWIDGvs4dHX6Ce7t8N1LHdLAesAzf2p8/b7+cKWEiOaQrknOz9sl2XWYhObzlH8L
JP2BTUiu5ldUHiYmhFPGnkq9rD1uJ1lZXxedTTg6pG7K/8UFGxgJMo++IPToDfx6j6CU6st+VcU3
jBsEVLyeEElcaEH0iBwO9qrDhxbkx2GRCYaCMJo/J0GnG66TVTy8f8W+adC93j2QVOkts3SgtQyd
Xz/MWo4Qy+Y8+xYrW963UvR3BD9axsaVnvNcHK/GAoJF41XlKcAlYEeV4kEGL2O+SVUSIEiuJn1B
YqH7HeV862+CNs3v//ApfysZlETv6nOLo5lmU/nmkOkyWsqw9cZvdL3b+AOVBbBzOolkzfS2vnKk
zpkp9StpX0Hn198TwlAImcBJPJ24qu4ffUwoF7aa8g8OhhEmJDwFDl2GUdReAR5uoUlDAnr91P/x
WTwsDZlOTy9lWpHnySbleXgDFiB+6T0aQfWSPlW/Oi3ofPNv/oYReH9xo5rF3NgioAP/fxZBEPwF
FDIM2RPSUgEqwI/+ZhGIv5QfKhvZAT17ijuePX09Dsn//T+u+gvwqW3+2U+Ewb9jtfAM1eAfTzm6
9IJeA68W+rjDeNq9uRxHXPHpiibHZE3OO0Jxiyc/I+F4M6a2Q2FDtgNZ1v1CLjyjuGmbx464kHS7
L1cZIe8Qgvqa+D79okZRXq+EnwC9yYiyjBmOAVIla2431xFeoWqtvpR+5J6SVOVcEw8gyXHCCX+J
+CRYt3lWMlbpQwQLqQzuFblpd9086mtbP5V1h8wLA//joO3uc50DNdyuuqhWKoxmfuqLoZyh+FjL
yqLPwHU3hxV+TRfNMxhf2eZfwVjBGXC7EtzPQrAuyr4lJYujhQEW0UO6NKlRLh4uivqd3zmBty+A
42Hdd8OMoPsgc0/a0AQRz0mUXLiZ0sEeaV5KOFJVSGCckM2em75pPteDvV6N/QKc2C368zjsp+eg
1NVnb0iJn8M0iqhoytvbpcniJydxIBBkTg1LZCROp2y2cnRssOLBhLBrrm98tFSkQQUz9EWEWwrc
Y5pfBS6KLK8AmNosw27p61OlJpJYW+z4uhrJvvUQnDqpuhFtHzqbzC2f5x7onjuXwQ1uhOaUqeZw
7y5Tz73RM9CdFvfIUEwU7N/y6swfYrXLlnU8B2eTRqdrL9ozjTKPrmPshwiw/FZdBHbpVFsEPcUj
ipDxfvSQ5GWjgI475lp8SlUefRqsZj5tJh9mSxVaF9MK6YdurGT6tsCom6P1Yo3F+BG5Z9Nu/bDs
LiZayudJQAw8Oyz0RNh5rZzawkuutVcV+6YNkUZVUwj1RwilL8EGdGITEsf41L4y84ku9U9idAYE
O2ZT/yXLSK002YNtgzfIjW+qADTwkaIwvUua3P3oxGV6G64+70YzprsXAIkOY5t458JBMEHuVJ0c
QQ4Aul8Ik3AG3R6nRTBkoIjYSiJXP1tV3J25dhl+m7pJdWgbS2ob4U5BumcCHd4B2FjZ+ZPsa33K
YlfewDbFma4DxBGbEIncs8d4FylhQjpKbK/lLvQHtFWlqB44j/kHNMTJjZqz/rIXS3KmiKgJ96Ke
2gvcRt7Okktc7rhc6wfEqsCsyF4kb6Pl56Kme9Zqb6yRcJbNVVYpsA2bqeQu/zQjYPdgJKH59jg8
s0NX5SyEhsYfdSVMM24O9ZLJOyODtIsLtFEziiiH5DCI3dM4kcFMku0d3FB3OUv8BNr1JG9EkGEN
9tSKDAET/MLc/34uuHv2/TwWn6MoXDaiQKeyU6MX9rBSnXoLhde/H+kVgAlMxQA/E41lgjn3CuLu
fDH4hAN5ZM8yR+sNzXkhMA1lzJ55E5ci98td1M/URSlpQR/mVywAQAg7u1EMhuAFeA3urXtv7Ynq
YmOB+Bv0a2sdp7F79BjQ3Vp5EOa72ZAIXJAECLbkZW0oBaXhFRSGXID+ebmFBuEgH4RrUBvCQbD0
xS0Yx+6u+Mk/IOzODYu9ajiR1FEb8nXTjWiTqzLj/jAkBRukgs7OSPzklVyrRfoDdQGL2WdpOAy0
4c6yDFgImrQNU/melzHUBsNvSBj2nEaG6SAM3UEZzkMK8CE05Ady78I9Y0brMgOXfARxPG+X0f5Y
GWZEZOgR+fLS9RpmOMcwGuxz5naAJug92Qe7Tz7MrxQKcBQgQuFSAKjAFlDs4arcob8MCakoHrHX
X8spy26GtvpEzsiMmPFcGe5Fadf32ogyylkxmjeADCK5X3GmtFfHuQmOKiHzYjFQjVH3hq8BaaNN
RX/Wuf05PEeE+WEAf88FzCFQI7UbOj7Y8sM8Oeti5aV8vWb9nMx9fxmyDTjICQYzl9G55Gxf2HHn
oAQ1SJC5rU8s5j0nHo7i7bDU6xVKRSgifS0gPKZ+c9suS3jnrl2O7pj9ym1uICQy7F5UndhneRqL
85XCbW/1U1DCJJuFWWZbdmgBl98DA8V4R2sKj8gM9mQ1AJRYxstVYaAoixbo/vJ4hGHq9cT2pLd+
Z7XcEuBUOjQUECtArHRlUd7rIopufQNg8QyKxa9tELucJlyM0y43wJZijp6SHoSLY2AujsG6pF3v
3kmDekGIU24HV571BgNDM4+V37I/ouNuN76BxSTZHG1xo+GMyNXzhIX7LrBCtV3HeTm4yxoexkkV
WESi6mqd9r2B0kyDB5+mG3vvijXGusiGFH5Nm5TtHbl9xa5FQHROdQqu2SBvUDQkz94rByesexw1
+XjHRVhcIY8sboiM9jfSIHRAHwMyE/aNIl1pZ7Ayp6VB7hT4t3bWaDA8k/ji6w4fsrDy+9LAevxB
sclCeQ+/2bB8WA4N10fbkjwDVR2WV+4PxrMTYVBAlgYK5PfTQgxYOp/KgUck0mt5ahVse3f/qZNf
2V9/qJMxDbqUr/89tevqm356+aVM/vlP/nYkC+8vlAl0F/Gu0WX8R3gGYoV/FcbOXxTFLu03x2O8
rgRKgL8LY58fMf+3IXhRxvpsD/8NDzINl18LY2pQdpRoCtjaMvf+bfaYDN6sq66hK4+y/RFFGcwc
V4Cs99cCxgOXfgtUrz6TImwFIJ4WuDHmh/1EVt8JZXV74Uf26HzyE4JmalWAUmjhR5NO0LBC7EYy
+x5Z2PSnIS+7HXFCGJaahWDhUAc0LRpKs90sEVGfjJQYd6Pb158rHenrtWMbvQ2QgWOkXTvF0IEh
wyGFK3xUXQb6rstJR8TvM5xIErQRU3PLk4oa1x4D0oXYSm9ZlDwkMwI9VKsC+SvbZvsrlol+wQOZ
5y+AyNrrNPZ1uZmmcr6GN9VTWhKOYe/KplzyTUYNqk7rpfPWA8jDuTmBkMhPESA3ztlIjXvTJn67
nMZWBY+7LJcZsgMfkGjNaGXZJHehdG8dMKi3IXaquzXL9XVbEEDK3HfYTUkZxNuor038Y6eOZVhU
7Tbz6jU+pgisb8iJyJljeB0RApdwOD6gZh3U2uymyIZEcowEbr6TMnJiV50EfpXHB9Wl9mqDwyg7
IuLyKpjpUq5lJXgkYA/xelGT9NbELTjxjG1Zxd4mDZAtzh/7pvBYYjUZdpsOjSdzD6hser7KKajC
aI91skPXXgMfPjRBE7CBYjsoY/j1SRZdY6KwDkB84Blt/X5wHQ7mqNVw0aMH5InT0tytj3Y/iejc
6aDH7Ije1ObCUeuRnEd/PVizGffnpZwKsnmHcWzoQuKeGEz3qu/1tJbgd5ypF5/iiD3F+nlOscp0
L8PUIqkkd2ol3v72Pwve/2TBMz13ttL//YJ3Wk+/LHc//8HP5S60/8IvT9/ONKz+1RII5V+SYc5r
S4+xpjQD4r9bAq7BEyKC8Oi0mY7Av1oCHnnRaFKJZUR45ynzr/6NlY8l983Kx4oHWEDSrghtpj6u
WRn/0fheymHQlUqDMxt73bkFygBarZPfzYwvX4CDr6dEggEGUoVxN2HAgBf0Sg7KDEQoUr11g0Ud
tBDrmb7x3CF6zFfqmfPWUIiSIc3iU9qzYIKiioJ3i0UUZpGIIJYRNPS4+MN0O7Ly9ptuwXB/Bmyn
eNGGfqTbMXhM5jrD6POKRxpeUUmVoSYBATpNDEdJG6JSlrgtvpBX0FJlmEvktxbfKjBMcQGPKQtn
/RFTtHcHSQpc06ib6PtgGE4M/y8hh8Jfg26WfYY80T55Uaw/zjE5MQ5Ih+9k92I+grTAgL6bFQZW
4o5388LMmHCj+XJVnYAmzQL/XZWWdVtX2QSwGkHDlbYcerKvMKoYsTPsx9r1Lpwky/GgUCEBQprG
5Glt4upYyKjHnh0ln8XixvPWDcrgpDdAyQ2CheJ+EUlyzRYJcNRYsyZORXxCwGJwhjVcn9j13KBn
Kkt5XybxigwYs53aLAuAGZ5WzsjjJmdbt6u8OnxZBE5ocI2dsrcQg8ZzCl/w7VHeno1Rnu2zXkgC
LuqaLMWWYXq3UsMbZCWehLAJrjwaFOx0tBrvtCrbIyKw+phbdk/bBW/QNkzLot56q2zuWeGHM6EC
AFXOzMEJCwZKVlMVEDcQw2+CeM2uU7nUZP8h1v5UjDZendEbAqiOtQJOsy7krUQIv9lnywjdeDll
+6KvuusKr+I2JaWCXFDZtOh356TG19YPZ0OGAZjx/hzfBEPzvedVxqM9rC0pBwQNf5/inCAi0sB5
AKXeOjxXrPLWMYqIJIrGOTvVbtXu13DJ3NOmkvqpYSLH+JGJPUg2/wA/v6OB7LbuQdQhnaY5FTiq
hj7OHlub1GF9u1p4CxlWIgAYTpTQ6d20qOSmdMJFFC+cXWfCbl922GvgrVeJ1V/YK64RMqylKqOr
uG/DXYmxYiO8QX+e/Emy4RQOYUm8B5GdRNWs9x723/2EPRvDvxC6OkaVMImyAKBALcqtRih8Bhkt
P/RlXnJ7ux0gYKjeMX1nVcEA8kKv3iOuKslzMQacJF8Ytg4OWZ8hQ5nYLXdFLs4d3EOXtS3IjgZv
b3vhsZhs/2JFYrFd7A5kHDaJI7RLjvs4zwwftAepuYLjDUitau0rC8im3PX96G6hx4WHNFuHMxzP
uJVhip7Cq5wuRlJ5dlNb5ietP46Mncu1PZd9O5452VjeLaLyqk1aS/9EZtVwZ4X97ZpwY+aI/tG6
fBAWy0AR5C9BV3u7TCKLqdOsf7BGp7gC16K2fQUCKZ19cd95OatWULIhDTEHbHDSAhrPmUdlE6lX
2vFwwY/5jetVj6HXFZiKubGt2sV7G99JWUEkqUW2hUMN6wp5CVwY0kqP3SpLdOCIHgDqTQ8osZKd
DazxVNXeuncKqU8CJ3PuZGPAYQWaRrok/qnyvXIvfSK+NrHXj5c+G/M9BvT5At/j+tFFFfRJldRW
SU4TA6s2zaBxUA80lcfzZpKk3IRxz5rCvgyUXOpH1rO9zjVd3Txer+2cuzet4uwGJHXxDWp/cKxR
bx2x5JAwKZhf7+M+no3TbtzisSy3U+/H2zjN2ysQzaSSd6VhSzlPKOcYX8RERM5RuSL1bweCuEy8
tMtBuZ3oGO6jFV7mFq44R9vBGdtRwobhc5ouxiLrauCFpqzDW2dVFyl4xv/H3plsx21kW/td/jm8
Ak2gGfyT7DPJZE9J5ASLpCz0PRAA4unvB1q+JVNV1vW8Jq7yqmI2yEDgxDl7f/s6Rfn3VQlJei0g
ADovltgKv2bY53jDru384gvtF/8m7iNwbhE//5fUlztLDsaVzKbyGudSAkcvEg8Mi/Jv3ez0Tx7D
7nuvmcpbgoei7Qx8c5fXgLeU7v0jtEziZHJauVtIKTmbbpwQ/uTY1cmPO/vF7ljStt2Ml5PVkAhl
1t1hMqR53XUyW089DdyOyeJ9ZBauvyoMM7nqFdERgu7UZSfz8CBima7x1mYb7H1smXl0DRk6PSRk
zN8YGchogmZ9D3ghXlTypOkNh7ihTyKH61/QI79KrDx8jEvghysMeN0z512mjNpQyaWlsu5APHBD
7qc5vRb9kK21XesHW9nQ2MIUABB45T6C3N49NtFoXWqIX5c4KZc5qStS1lsT30l3MO+tSFmME9N6
Q94tfSFybePPdVMzGgVXcxN3FVMCNqbmwBN9eomzJn+wY4c4sgEL1HYc7WwtCBVYp6zKk2z7234g
EJaGpG32/RfRuMtpfqZnk4kvswFk81BNVOif0VssQeh95Q48iTLhp9e6ihV4bXsotmgUm81sq4lk
ezHpr36v3G2YzfT92oQtGKM9LZ22HVEFxPOwH0XxME5Ts0+yMdqySMMjP2W+Gcoyv7WX1rksSd+K
jHrTwEv6Q6Tz38HZLxoCtE4s8+/q4ws89C/dX2Ztf/zJnxWy85v04UpJ4S9wJPQt/zs4Qwbxm5CO
RbnL+MpxJAXqn1UyrYI/+wFAu2kmwDmwYAyZwOn+SVXM1O2nqhgTjecjtJc2pIF3vcQPVXET9n6e
RpOL3rX2zTVEAXPcuCZIS8L/OqNG1OfBBKQNnmFfC6+qcuYR3Eph0CrVPavyPq8a+BinrsOKN20N
PbVOeEA+Z7oMipTsuCtzXV9lMYg0b1e0ioChqx4GRDwxsvKoDpzOWBS6fUdG5aVymu4ti8Zb4oU9
SJ+WwfA3dj3kokEAMboh0sLS873ha21eYjhMMHIHZgkHkP0w1XvLbAlCKfFayXXaCYiIHuL57oBr
ZWhuUiPM7tsGY2SXa5s2JQ/dJQ5CpfWFW7bM80FkfzHQclW8xezq7YR5O9kDMRZ4wOYSEkiV+NfI
ZdynhtnUxgiq8TlBg3GjaeLtqmGWONZitF2psohHrOzY8JdAMtKndZEf6UfEz24nmy9WZzMfI0Yw
eKsC/y2f5itftOm71n4+IrgPz2pw7etEJuIQBJ657VM7WE8MYvj/2EGDAq9EcCkg4aBVJMB+RRG+
BKENQANyJ3Tn1WgCaykNXdwMkDk/TaBtjhZplnsQ6/Nt0FnziQfjMoJLKFxRtRrJIc7T5CvrQd7S
vFBAExCIX8dFCX1cuu2hqyaTOVZfPsTaowT3h+qGR6y3VlMUUw/7vXV2pLI+G5jpyMBuLPu6cqJh
E9SUywUNqiNYGH2R9xK2JTyQYWta5bA1lt1wNMJpZ4+2PuROOlUQRxr9bMxFvUPpauxBAugjCV36
jfmcd4w7s77XYg6vBqOpLisjGoq9o435mug4V5nmblK4411Kz+//yaDDUfHZkFZdA/gWENxIN1fk
r7antMZ1UJ4YZox5tfEIqwR+ZLUGnWTTHwVim7wbScOL4fq+/bfj8H/pOKCVttiT/nPH4bF/iX/c
T7//wZ8NVhGwaYqFf4z+hLM9/YPvoQjm0ntdBDMISmlriEUj8Od+yk67tFnxXvxrY/VotAqB2Nr0
MIMQqvNPNtYPAm4+Ec4ausd0fMEro2pY9t0f9lUo3QnoKH8+B6U2dLb2x3qed3S5ArShjs2Enm49
2d9RfdExO/lqznMC258KZG7K9kDCdnUBDmG6ITCO+FfcbXfxPMubojY7gbuTWTkBUJzsxKCYUxau
E453hjdjTV0D7UDW9AjOIijqw1AwlHajUVGhijw0roMCasCpatO2C9aWaVb+NxvMQzIcRleKSR0j
NA/UE6E34RklX6hR97XiIt8beLKsLW40yyGElDCFC66lY1+DgpnW2IMXBVstiIwvrAgUuKPn/q4t
HHq3Y55chUsCe8PTxMbS6oYPZWHFD7rnnMGXwhmtB+OV9mjy4KdOS+hhEae3UyWhx7TNUcskIjgo
HF4QHyV0BiF0rZKMyobyzl4HlYJ7twY04VnlKWUnRHy30tk4WZRsQjUX1h8d0XTpjsYY5I3jNFYj
sscMWMu9MZsgTzZgHtJoFzo1dsm9lWCG3as/2q74V2BWg6XMsDVMdy45lO25hlxc8iuQn2sV6g8P
wH9rrF/WWMj//m5HuPi97Ie3bP5xV6AQWv7o+67gm3BgA27hYGkbLgqk73uCH/wGZGYpvDzWLXPL
f3Ui7eA3ZM8sHvYA112cF//aGlySV/yAbBPTMV3AN/+oE/mBz4c2Cccq1i/5PoIxfxJZ25hH8D6F
0UmZnIEYlpreLagAzVOv7PdJQwdIMbUwRqQljeOMgOn94E5Vqj8g51R7uzGbPeN1/PY/XMabP0TA
PwJPpcV3/KtsCjgo9zjFJZMoCtIPsqmpk7PMcK0dPSXr6jrgaH7ta5fqj7JJQgIaqvvEdAxnm0DE
6SMEHUatEPrRQgm/Mlgwbzuk/U27BZBWeJ91DXUFKP+IUYpH9VMRgxOHOKtqpivKNfxNDhlNXKOL
IIhog2nE8A9jFuoNjLCSZBX4PfBzOFR6WfsYzyriMGVgEFwHMm/IYOhy7Ox4DAtsVmVw8tvBXBRQ
6XZqkWgCy26HbQCX5Eab7vAYVHW+GtumUAuQJ2eYgVjxtZgLceeE6Nxp5RALtmbnpjnno702GW4Q
lnbqySLMdkC38hwNkO3clk234eA1wpsOP01hZOzbRLcnQtfM/cBQ6y0RcctOS7YNtIILM6pOdeV2
D14JGtAMpnnvdUN/EYaxOk2GMjaJp6nBcmQ0V41jz5dlFO+MJM3oagxmdWc4wZOw026F376qSH7P
iSgLgRquxCDHs4Hs5hZgOWkZHr7V7Zio6TLy9L0Yovy6nYdkNemg9GABuma0AwTjvLKFknddx91q
wqCmqdVF4t4JP6vvVFLaZGn6xY1U2otBCLdmdqbR0dmPaQTzezKNhJy6Zkvry9o1OPEfZnQzq4UD
cJzcWu5JdSt3NRny2dpsXTKzaGpuNUj0w2SH9ZbwLsL7tGhop9XVkc7kuDYhjdxy1ZsL383aHeMy
cYpMOzgtvt1TbIo82oSlyL/Uvdk9VB6tsGbkAURetEEDtks0aTXWdGkrZMLQg90diPZmi/yM54Wl
+nU+q3ZrJVXvEjeqnJ3G/4XDL6vjl4xljwOkncCJovPS1IF3wlPjVUC1eCHHbtjCzQ9Q58T5tjdA
yVsj0dK67O070qeJuhXaWkVtErOk28ILdyNNC8wERBh8warnrI0pp7r2g2Erg9F8sSJE/0U6z79b
jB/PGKycjT9N7YHwDvSIcDncJ2pzTSINepKjpdy03VSjPZMo2xPIsacm57mOtZ5wd6spPAt5GaGc
K7AJ8yaP8mhhBYXGg5w6FEMO9KsjsB0Tzb0kQGTiOh6Vp1s8PaSuXkZ0zS7wbnH1nCHUa0ct3XFF
IulsyRQ/Wei8wVYbgWsS2vmggWhdBnkQcPl0g3cVceXOroIQ3Xiy3F2x30B35wSiIDPldo6oLBhv
vRKOO6F4lXvM+vYxiEf96ik9bcOxc444jkkDcWemDrVpVFfshOOTimnfr2rfnQVIaF2amyxpM7Dv
Y0nyI3Rm77kMvWDYSCJIUkYApq+uEOw5x8mk/7MqGHiBi1eY4i/ninbvKpiVOlaRW0lSCnKmHynN
cIKRKrddqSSyrtHijbduq0zaTWWsOKSWXX7tcGOgO8QhxnRDVQadOpOInJou6JXLdnBREF+Iby3M
i08cjZq7ZLD7ilBSixiDRaYG5RvFmreI15JFxuZxqMo35pA4G7HI3FzWaLBtF/Gb0rI9j1YcEymI
IJoEuPLBX+Ry0TyQRlOP9PHe1XSyy7K3NOrR2CXvejva9e5Nh6nU+EIyFoq8aRHnWe86Pe9dsxfV
GJZ2ziLlgwXZnObCHJ8iP0bAuUj+zEX8RzN1ow0XVUC0SAPFu0qwXwSDcaDSnTeq9l7aFXrC0HTj
Wwpz63OliuSO+pMk9q7tohvHcWoyueaeiG6ylrvnahYAVhyMZHLfLkLGcJE0xs2iM5DmpM49YlL0
teYogULbPuqXjN7ctTEtAkmpiIxBxterb+zvwV1gxOOu8dzumUhy3iIKhL6ENmRD1rLTY5tZ07YZ
EWayN0zHdBFrElti8g8WHfs8N3mGTInA2GoRaukYFNa74jNdxJ+4rNCBerO1aEI75KHosKiIFZ3Q
ix574PvPdjD8+AIaFr5ABLFrS5netovdt9RG0TT6Dj7gZrI/IfSrjyntgxtoCSbvWrxZKB5ZiDKz
ryejvkxDtn4t88to9kPErBURowRnuNKAM2cWxsYXpIPDI0uvZqiie4dWAn+gJ+u65EYncWbR1MpF
XWtZg0WY+4ywruUfCa7IZ+brzW1r2dOFIxsnX3d1jGZXBupNLTreDG/vpiWiZb/UJa9EHVZvrFJp
rwmLQAbsvEuC50UdjGqBEp/HaXth+4vCGDgFUmKSoz1ni6GHMDGUh5h25tZIgPegRvzkwm8ot82i
VSaZDNny/C5hjpxFzpy+S5txUCFz9mNvpLsGR3Bfvwuhh0UTnSzqaI51/Fzxi+Gk6toQTnY3C/c+
A4y1T9/l1baDYGRddrF97t4F2Esj7zokUhUxcFw9z4tSu18024iY+b3Cdym3ATbr2ZZNwWui9LYW
zTejNwSF3qIE95vOvOzYzriLFqV49C4ap+5CQJ77PW1iKDHZixl4T51huhs5m0swNfDVU4rs1eNw
5pNlbCPAjtdDDoBxa6AOuRuBaFxVSxycg9ME1eiSEbfEnUSrdomOG7ruLgpGHtbSl+dYVjFKc26x
y4QZuwSmh6h5jR8NJ5AsHCSiOe4lkJ6o3tKpefWDpqZTrI3ghP5sXApMabXklhN4N79n37VLDJ7/
nogXVITj9e85eXgbSRibDO3R8ktTddmYWJSI8VsS9tr3tD3Kk/YzpDUy+JD8kMc38NC/5a7VIwzk
JbEvWML7FAC3JacpKZtDBmN02kxjGIc8Wh3qryq3/ftpIgywQo7Tsb6ICPQR90yrOLAhB1Zunp7b
eM4mSKVegZ7Xnz61VtDcoTf2npvQT/eViwB4lSUZcTpmuGSreE25b7qWkbkRFZyQyeLkkdF4HOES
zpc3ICfj4uTXSUAGm1d/A4LoJOtcROJY+2ku1mWljFVnDy5KGsTRdn/h+rPFaPi/jZ7/S6PHDMDT
/3AeWTI2v2dnLiGe////XVZD0v3kOvnjr/481/m/0fIm1wG1yLsiBEPK95NdQLMHNICgdeOCiqd/
87/dHtv+jZOMBTHaR/GGD5FG0PduusULLm4zVCnYEymN/lE3nTyQvxyfTJMbnB4UGhhOih6ChL82
fZK5HYcqMdujZOECMUgN807EjT77Ch9f1UA6WcnaE6+d4YUPXhy0x7koQ0JhE7Inef4jPvHMy0q4
5T5ztFqeKTlKXOr1B78uqB7imoi/SvQBVOp0ugbnO/yetnhXpjjKPzkWE8q68OFC0+Zliu3E06a0
PLVpgSCvzUi0474vDH1gH3Lvh3KYfoH5+DBO4Ao4NPQcyWXgmv6Egkgp1jio1vWRUnO6QeoBiHIe
aDP1/fK9+Nw/LJF/d2T96YpzmF/6bDTaAGV/tJ1ZC+sel2x9HI3WXmJ1X5fh9Zre2PeR1x+Br//m
nT44ipZv5hFUQWeQkzu6yg8NPc30T/N0z1EJcfYD/E4s1yyNvQ+U/l5ZubOfUcTd/eOvt5Ag6Bew
mNCA0sn4sYuYCgspP9XncXDZD1fGopzuUDchtJxkO6/++bst+TQQzmB6EFzw13eLAn9MyiLNj6YY
IQyXbaF3k4vq53rIg4e/f68PVk9UrkjHlkYrXiMidn7yWEKzy+MiE8mxiaccpUTMWX7TNMWSiG6i
4pnj6XrgOH85dpk6kNTa19ukc7t//J2lEODcCGdlLMem8tfvTF6tN+PLT48NceE8aLu527hRGD4E
bo0z4e+/9M9rCIPkUg37Ekkbo76/vlnLQdnuWzcl3E3rW2iLHeHX3MFElGXxce4SVA9eSXDEL953
WSb/8nwv15qABVBCHJQJtXHFh30po1ebRCS/H8uxURTl/JqjPYxw9pMh/Wfv5QSS14eogJmPXVC8
065+aHw7CaBHFQfJMeE8j2tgxuZZi3a+iObRfvz76/lhv31/L2niWXN8T6Cc/vDjpVBTjZba7ahn
PZq48L3ilIOm+q5//4/3/se22PKdUNajUGSTYblaf/3dBpeoE7eakmMopEqpZjhPrJy5RMSgbHkf
J0mBjQhHUkKKa52GW05a8S+APh/WzvJdkV6x0RGXsfiAP6wdDmdkL8iez6A6JqCmIpgbBGV0Bk5J
Nz/yOc669vyL/fyD+1gubwsqgC+Oc59n6Puc44efU0Uu1V3oJceYwNPPxKsXJyYe8xVJFfG+teuS
GEyjmoiLhNvircNxmNVxdMvpK8rEpn2rERGesrDEqbMMiUOiE0+hTo0/BLv/8Rf6d59T8sMwBKU6
wHb64fJk0g5H7RnGgbwc9xUsttOuQfhwzCIbenSZgHIEW5FW7xFxXI3ZWcDgyFc2+KDjAHvzIuiD
8Ig50b4KDLeDyKkgPBG8F3hq/09XrS+4mgzx0fW7P43cRUCqPSyB5FgEYs6wnsJU4+zS9du/f58P
dz0/HUMvfjJOIT7//PhsTAxYexAjEzS9lb4NEg1Wp8wg7DCUlfd//14ft/P3NwNLY/F0lPTKP/Jp
gAzJzplStvOqzTaRH6oN2p5hjSUuQ2pVR+t6GucLFPXek1GU0Z4jTf+LC2uKd4zYDzvd8jEYu3lg
kygK+DgfHmE5lDmLOyM8eMPYzkcvt9hM+2Cy62M01PqWub54lXEIXTkZCOScMRFE/HcSYBfyu7zo
IhWegmGYb1A4WcOqa9K6XTd5jyXdygp9zuMO7S5s4ju4tuE3hXfskz/n+ox0d0If27TuIsTKUPz5
8kK1gg0X8ZR1J4fMvXfjWhx6/G6XMVmMw0bUifFgeKO+naPQHlY5DafrohX9Sx7O4hVDQXhGhYGL
IpjK8FvhG7I+lUWDHK1E3HvAu+p0tErjAWif1y41AvQcsSoby3mJiVl9K4fCfhzR9jYrYjgKY92R
kPstV70zbooeM9y289P4jGWzODmSrcVsVfI6xGzeeCPkNzrLvoVzkbKR45jAvDAmQTTsyI929iM4
r24DW7f76nuDtQXn7D3BuW79OxSDrDfu/ijbZVXA2+MzNG59q2PvJB/Te9IY63BoBNHZW/4W/Dcf
Y5Y2saLJ2KHaZN7/EFT2fOY5k39qCMe4fr+8oTv2W6uMxW1tNwABK1ANJF6ZkWufLFEA4iASc9g2
Ok7pNL/vVgQtX7S9Zofyzcl4LquMFQnU3hTrPDf1YUhqrt0swaCvWyHiB2dKnM9DC9yZ6FBR3iyJ
qItEj9cZ4yQ+uz1eRNx9yWsrAjgUYdvO0T7QQa5XSHvkPSZY+9EnLMBaGRbXtrCt5DVnMrozkWy+
0GYy4I/LLm/JpC70rRxpdK37rJ1uGFdO1wls93gD4S55hjnB1oTR7JM5C0Ka7WUdFktevT8g4VzP
sd8nGz2ZFDBmUWmC+kAur7yi1+dohHIPbSXBAtN3St8W0mBwtOQXb4a4Q2GY8gXoAqejJuCWBbbF
JFm/xGMkmLX4rF6ZOdhSQgTqhyHmxIDHznhwkc8ufmlnPkeA1k6ZD4ZY06hD/TPB08mbHXHOJuH1
utoS1iPXs1G1txFynaPw2/KC4YmzRj+dbFyrE2eiPfRpwC9ywFkQPkS9B4B9sTy7ZXYGs5Gt4bx5
14X29lmiUfyU4UQqaGo/+bi4Ce0o0IbPSK6zwd4IchJoOlrW2kTSswsmvINEz4IS4qpan4JEYQIq
51NqBrs4RtuMOr06Ma9j2mJgzs2KMVg1BV8rz/x2DR45J/62H3AFO4y9pPPUMnM6Y6u+xqbjr9DI
TBs1+86aB469k03y6IYuGcFdbV3keOPFkMk1DO9xnwUFFh1tLoJvQTJC7ehVEsR3MF9eSXB9qQeD
CCGjsAnzQQJs0XM6GsL/0izGRTQ/db6eJ5+n2lBbz4UNTgeK8EpZyVXsJhgpHfdBqfCiKr3oS49O
ivSBeTrFZOmsa9Dhm6qw5is3se0z/tjmlpF2dzKUzDZau5cgxma/XjkF2ekBCZONFXW/I/OuD7NZ
kbZdhiok6jyy05NZOZW5Co3IuxxkzgeqcsdGITNb+lFqx95NYx4O215ZwQWC7eaaQsmJN6O7DM48
kT+29Rw90rIc7+dKUj9U3eIuqpWez5mn7SUz19s5We9/JUSoPU65Ox1pFhe8KVX0uY3EnS/H8c4b
53lr62HYLs8fpMlVDd8uqZvipsM3tfa40/IjI0tKASsjP7ydqUUyn2FVVrod8gEvYSsqR/QKIU8E
Lwq8Q51y9EGXlG0KyrxdoAW9rlHR0m1rq7juRP+JxIxmYzJou3Ia7RPLDVYBYirob+IWUgtRdN1l
uzLN5M0ScbNzYal+7tNovLCHadMn4XhKx4F8FMsfg2c7nbpwJUuypdeKffJYBm18QpGLt9waCYnW
qmBhEhbWc0TIjdt8br1tMbdfShzaO1GgnB+c0v+Gvw9du1ua1oNVSO/zNOpA74VMDFzSBGGF1UA9
Bn7xUGsdXE1G496S5EcaVVXVaxh+3oETdHAIJtPqV7U5tL/Xlu9vazhDp6bHN1g44hxgzcvXTmBe
0kcuKWFKD393HtzmYUMmaWiHNof/NHZoU7QmWWIG3Yc+D078qPjkJd4UHsI4JEpDOW+TFt2tB0vh
ODVlt/Grxtr4LksA7TtO+TCSe7hI+c5FFLuFOOA8ZnAhbqK+I9svNNNjmDbWmSuYbCAjwYIPzb2S
koUNhR/Ij1gT/GfdRE0uD3T37csgAnXQ1lreh7IxN4U/VvucUNZdrjv/ZVgyndlomrXqGPKt/b5q
k1UWSn8fL6mBq3JkNBTBqf9Uism+GoRfXQsdUvZD2yXsqzOIcZszo3IAYKh8n2el9yQzlyZO1UQX
KKv9ahOGTn6ciYn4vec4fonPZ7jtHWMizqUOGKkzz+aZ7gRju3Qm5RUndvSDiOc4AJjVKTfnnrsL
j+CYFvlN7cr+2u+m6WA3HaTiJPAPxaTb40j+1gqhgX9RNVN4TgdEfE6kitesZHqyzeqg+ezg+dmR
55V9C2SRhOuazJUjBnN6SWnefvK6+rngpbdtUzE+CKS2GCLA2H8RjCTgIxidcSQpilrWN0W/buJS
bpwUvoYZzslaVEzj5ZBss8J6Gw04eslQg45CH0EAQhTNZ8Z31atnluqEJZBpR8AzkAYs0ScSZwWD
t/7GFKp7TduMPbvJeWqwCbQZTDzleE0mH3sxAD16w4XmOyvhlFP8LTZgK/QJmTDc2H3JMak3vjU4
T88TTs6rZJTDoxGF6tVpE/8pGgJQrQvEg1hxoX0a3xKXlles6YiUB8N15hPz1iACt6w+zz0KeJEV
DSYbBXoEghuTyzEz11RRCB6s2duQ3UVXw2pCjExgmfhU/QQtLxVn8Ps5VpORZwajrLlY58PgulSX
hGWtzLSZDma4mIlasCOb3rEqtrNZR/e+TUTwepIW3qhg4jFi0h1iXdKVX0edNh4ScJw7gnX43Xgo
7G1Rg4XSyfBGjM37dCTflEbBVWj95DkkXYAMeUqc85LMUiLzbaeDK+zw04zQ7sWwauObhfTjMiTo
6kGWOl0jFTP3kzMFjyYJZCtrkO1zSCwu5aQI1kzgHymMw20fukBFsubOtT9FzGxXs2Z7DfOQRVV8
ErIUK+Ebd56a8Nt6pV4jUN4h2nRXbYkiH7tKsZooTjYedEayEVucFJyxEco7FRKv5DXLrbhcG5yT
4Yn0FY/K6IB41doN7vh7DyBiz1neWTcMDXYZKkCAvO7J6gq5NhNlItcadn4UYGL1LThaIctZpJN5
MctiP2gTnxovHFeDv7fmBnVXMed7GDcT8C0ii0jiis5pqb4ZNWOGBp/tylXKOiU0drcd3axT0s4E
bBJauLImhWerboc9wRTiNeuxrXDG56lDIXSCWOJABkqaXTH2uKL6Kb3MzGmfuRHVPAXXmkO1i7B3
uh6RJRFQNrkHSU7VWhTK52hSb8iuwHdCKXgzmZ2Av5qik+273/vWqLa1Uem96SYLgid4bgm12bVz
7V70Nb0DzeADeswtVsWXxHV2VQj8VQzBFZCSU2E0T2Ohr4csPGFYeKzb8MyWS8MIm8WF2+pvQL4+
mUFwh9xuT9wxVNU0fwlEgq44o0np9cErTalurdtF92uY8rHCSrwVlfU6BSaFlRGxycfWMXeJOgos
sUuHGgWCN+K4cd8KFUDOLOhqQ3fgRBCNw/BZ2/ptUsnRTQdEJ16ejOs5mKPPAtmuxhvhZyf0O3Cd
5hnvVGLvTb0lpPLLpKbuAIbqUjaPwlcDwiBC0uIuuffsKD54Y5Ct20YNXwyr9bfTiNBKcYa5HIaW
0PkpXW7zWZyknXhf3M4pGSg1cMzItGyPSePSHh3T5TjhBfG0r7AYbREHZg5mFVdf9koa7S4upjvw
bsFXPG+zcTLqnIbOKiMNUuwtZY32BdPvrkuBT6jpJrfIgcNI2GTpC9ZMd6RxgVbsGGEWChi/Z4x/
6Wo6aU92Um7uzA7d9SqjHjoAxPWMqx7DFMBCo0qblRHQNHWxYF/GWUAQ02CFT36Uhd9I0OQG5F0Z
MUg0EC2lCAepDYmZHIsilv0AmzfM6TMtM425GsKnIeKAEBoNZ4zKIjYq0dMViSQcgZtwPhuO5JSc
eMaWBC9XXIFaTtS2D2aOHYPHtjR2aDVLczmdmMmkfk+1NV6n7mxeCjPTwE3b7BRnY/gUFQZN7sjx
zDuzk/3WleD16HchjKsqZKrnPlbLkTfoK0IqZN19bkpF6ZAbrtjXcLeP1Pa8tAEpECoQB3TGs0js
PNPjfAWi69nNC2uTtJR/Kyeub2QLqgtf4bGsGXeiSm2PVoY+Nuns8GTHkqYAfoGzP3j0CJZJzfv7
qdoxtjPKEfI4bWY2WY5F1XOKL+//l8AvYMq4HPsrLw32npT6YNlZ/dIVPWewqbXoEvj2eD1qyh6D
wyazHl2690HGxcRCIFci7pvde6O4zifGKASfbIaMvnFeJLVYJUkc7I2Aj1jEY3ZydV/uXQiXn6uk
5wskKa/IPqJR5Q3TjUxy8wsJ9PzqJQTTY0h+1bEF73uTTdS7xLqIg84GfZ7QKvfrSfC9CJwPH2rJ
sa9RcV2t5Zw2e0q1BdE85F67UVmIfz/RdEVoXrIZDCanE4E7pHKUbI5ZKIqC9S+0cRlUUf1C8y/Z
iyylo+jri6BtO5yfedDTksGNAmM50tWuz8bRucybXlxJBCEXhOUyIdOS5lWos9P7ujOSUu9Uyi9g
a5g9eZvr2xi2M8ekyVg+X4z7GRQrX9fgmHWbD8s1yQembCb/ym81ASJQXDaalGvHrPXZKs1yD9ql
hw9TasjVIWbXfIRRXSUEejqsgN4RvHaglhfMU/c+sgJjG0Dr3mBuoJ/v1f5mAtL8pRD8CQqE9uiV
y/9a9Vwt051YsAR/zGfFC20ReAVy04yG+BKbEpBF1pPdlnSs+9igvDY9+qwQbTjwm5isv2nToamU
sppszYumk1G90Eos7Q2Pc/UI+dO8DMwxPKk4rF7CGFb0jNatXhkxtzDkZmaTYx+eQhTXL5nXIQpr
JgOKeafIqEd/EJp3HA74hiUS0QE/cpRRAaNd2AdlYl1ybmk/98FyeQuRZ6eh4jKprrLuxgwW9fsN
a3VZ/LUAr/9CUjBvPQ0djO1+Do89LddiNfhG96LJJorIQb3tG/4uaJMMQIT/Cv5ZrWMz4ejR12+l
8ANM1iEGcdWGJ9Hz6xAexs0+cQeCkA3oWJRku7Wq30aVO59tWuDnulDhUzuiZV1rV5sXOXC/69J2
w5PMbT55z8lHbkq2w72wJc0PxqL+Ri6rYMQEdSlrSUsB/5ZaZz7ivtUYDKwST4vXSKQ1vlDfqNCI
1NzTVSvDTcXpFAUg+2PgcKUAJBkPmgPBNy+s+cJBv6zBVsysPFmHJ0Rm0Kx9oEQHwxv8DbEgHPt8
N1ZwTzknrzlgTF/IzJmeJ+UzheooyFtaqXW0jSkreDLWKdyzTpVX8dgPD4kY/a+1csJvSTWhHpZx
PsOS5cnkJGOzm6U34+zHBH1UQRM+pa6U5aqD5xVuvIoG9yavk+p7rsl/9eu/0K9bgmnUD93zn4QO
5xfqv5fy64/69e9/9F3n4AH9cfCTMRtwFlXCD9ggL0CLzjCKXACq4sWl8qepBQE7HS2cMIGDl49Y
JNQWf5oGvd+WOauJGt5zPNrj9j/xtnyY8fP2LHDKCxHA67TInPnrNKwUQ9oWcaYPXmRKzQjMIXlx
iubHAhUfPB4pfzHk/2nM9w5HWvi3fHLOuR+a+vQNYiS37nyYprS9hSyj1q47Jr+YHvw05OMrLZoF
nJe4Kn+S5feyo+8q4+lAOEuC0nNqbrOqRUuAamlL8m6+Mrt23MDnM+660Zt+MctERPDXKS3XFXOB
tcz4fIt/+WnKOJDloGavh9yIyZ0GWqx3ucczmbRMH2d23J5wybfdfmbOaa5quixLFyMxkjWWIHlP
I+h/2Duv9biNLW1fEfaDUEinnZtsRjGIPMFDUiJSASjkAq5+XrQ9/0iyx/r3Pp4TW7IldiNU1Vrf
+oIVryratStoX9i3xxbhrME85juy25bwaPKRi7UjjXlAV59xULpRyybZBdP0WXdTfu9kAUggWZiH
RLjssL5XA9mgVIwwn9gv44MUHyHsebA5crAjYHY4H8xaWw+eY6vrhhb4gZ5H33ZOH12MGKe8BUWR
mmuYg9Nngj3Fbijl8CR7GMxtpstTZBG/0kQp2tOxskvMHs3qlVQU9QJbhb846jQ8tez3W2bb0X04
gGoTJqLM6sitKgsIkgza1hEzYmePtpvLNP3WhmCe2g8TCqyNr6vkxq3n8kQaEo4CnAZypfy0uasI
14hXg486IetQqLdewhjH0emBmmXcQOxoLkiRre+o16KLuff13qsteay7ma9D4MhTRiP2VGez94Wn
gz0e3IxtaQP49hhEfEzYFK5jLDEIziynx6SLqhd44jyZWpXmAS0Ya4iAWbIhy/Dkwak/oN6fPsde
TY9EIk2PGE60zx5uAKdIx+JYx5310ANSPWfdWJ50VYWnogi4Iyg4cbkUxYgDlYeSaZVLqbatijAG
JQlnC6SW3ysvCVc9Y5I1tqzNh4j4bZxDasJlwMZ/CvCpXZWir+GgspwDo5v2XtrLI26Q6nry1Qgz
LqNDaJ2yKaFKQkxRbcCAbQZA9gGv9oYV5fcx2nfAuqS+hnXhgonHw/fchI1Xdl2+K6RpsmlY1Wuq
6+EpCqv5KqwHfpSTTHuF7GBlaa44HA11HaE/XXtG7d4YsTmAOHItHkGrzPSSYj1gkYn/RlIO35mO
T4Sv2uImFjyJaAgD3DjUtCloH3H2AJ76HDGDeAOldAn/iDLAWk0JyYg3iu49M6o/XDjEV+WYTI/2
WKR7kNUcMn+d78Dium9m5lkPsKzHDVQrehWDe9vGPMclkp3Gn1dUlvQ0E1qJ3ZxPixfWzJMQXjXt
Ee9Pn3Ac1YuM/ehCtvnLaLQ9g8QGc57gk8ab8is1Cow82qiwEba6rybww6Ly6J9im3dzZRt5urdN
WgAh5KuI/AHs0FfM4l1eyqUk0gkPyvONbhfVQt0QZixuwm50b3pChx/KtFUvvetVr2RW8rb6tFyN
HVWvTuFOl5ljuF90sAwAjIy6KyjH6i2mNCnXqTMRYd1gHXq+uCBhEWBRatxrYhHxc8Ph5GrEJPQZ
6BNubsWAczVgqgbma0UXWuLe5o1meugqTN/XOtLp3tUp5AC8GXhMBf4QyxCr/orHfXjKzMl3thg5
1dedZ8eB/RzkoZV7L0OF/fxH2vTiJbXKIo8PgzOX4pB2s1FuyYEa+6upHiP3YoydXtw7OUBALfT0
aAX0Mxgv4H9kubqBZzR7O95DF8gEZiDTB92xNfXldV8xJ+h4wy6Ekd92ZouXjynvDbe/FoUqdrCU
3buZpmnl+mC/jRuDIUfXACaMnXwWUWzPyZEonkdkndYW2m+/7cX0ngZMJMXQf8sTuzhip/sBRSE5
JrMXr0qrV6cKnvFWuoMGWo27b1jQ19s4bS9x34h2aC6sCz0TXGyB+6+l78abWMXptZgZwIGpDtO6
oUPysuDCyLEISmVdkroWRvURigDyC0ODh2FvvCrSHJZ9IeVnrPAGWTn4ROz7VkyEj5b3RGOkW7sw
wsuMFMqr1svGnZewYOussC7TKdLbPgxiCDc8SNsazKMJhH8ofLoa1TkB1qUGlhyLMcuA8+4+MX21
Jl3MvBzdNDz0sfXFKfDE8RBtnawydOTW5t5/tGocCZ2sQ2NeYYWzuFzIbjjYKoWJYY0MbCPwmBak
jhzq/hiPoQXCSmwaR9hinBG1H0419vvYjTnzOMCD3YD97wpbqG6bEXV2D1fRWhGd2+5ikAO4xrlB
3xHo1wBKzwpXD31Z6hjXVJnnL6ERVf7a0960Z1gIzuR7tHWQDwjqIP+GCtGp76jOgC17nKuOiv0V
90Q2kQSjamW3K8W6uhKyVZfMVWc0aaZ9tLXC5jZJWFXtlsaKIKyKNxA02b0gc0E/zqMD1TpjhhG0
5WGUG2cwKoBgb35T0nSP9lTMDyrDjg/OfUgoixseiz6abtPcmTdD1NcXOdKXtWfLgtc9H1aEjBMl
KBxx57cipzhA54pMacS1VgW7mhTirbGMrEfMhTcwLbOvvoe9eWBOI+qpaVgh6jV2iJ4qYLniTloG
ZzntxjFNSZNaiWHYxEYcPskgtvYy5Y33nCo5BoOGCz5G4or4ZMHwZDTuIRsE11Y9TxcLSVQyJQ8T
Rv1eU3wXcX2dENd8CjVa/bUYRyBf6dou47ckv1LtbB1VUjCRSROvuZTYl7300NAF+qcReY+NLv8y
mZjqrTMrM7+roigkusDS0xszM4fjjAoGQbHR7HtcIV5G2acMzPM0Owlcrz8KJ/MYQbdimGPwZtQf
LyFxxocxIeV2hUIEYI5E3HznJ+7wXmVWte7kuNQFqr7TupMbrx4IkQrQwFwi9JLkrU1+hmuLXSRH
AgybU1i3lVg3cPdRIFZuetBoqlrslCr3ZiJJ+zAnpXq3Fb0xM8YpX54Njd9SImWZwzm0sBQyt0V2
ZTNMJ8+x+xYwRCQ6aLSrfGfmLQcOWfLTZyklcMNkRPeKSSprAPrFyY9IE9vE7tJuJikeWDCJb+Y0
Ne4NDKC5XKJ+dj2EemKE8S5ZFxR5CYJMrd616me1TVwekjVzOhM8jGzoXHzVqW09ZNbUfsPdMgs2
NgZH1MkFWP9KT5O9pQz1vmhEAO1qKRjLrY30hkwVWx7haZUn2czzQZgtXJRqZDNuMnzsC8XYZJO4
LYd7WFTGfRmHxHzZTnwTF1Qapeup63g+f4uw/uqgVEpX2J8vmzLEhk8yPQOG6j7lSVjX1i3bYPnN
UV41bAz4bJzacHy8mI1oVWCOhcm8mvYJllpPSQqogY+1EZRg7M20jwtvuiS8ievvh3GD2ei0ryi2
XoCci3U7LeVv6FUvfqflkXGMuXJiYT0EhZ4+g4mkIGySK2gxaQjgOcLBmLBPZViuHHnMkTT8jgb3
dz3EQhD0MZOFsLew4H8kDDPwyCuiBrtDbNj1RRSyGVIO++W6xuLjjhE15b1TLwndqXptpybAab7k
Zved+7uGxlrasp+4WPQzyzeBsAGg5Ye/sDP7ysGNPau7g0ip/NcEqLg3vofhWtwBUE2CgpCEU7Xt
YlAqP64KFIeucwB7fY2jkhezRJ7WOsN0SdZy/bXvhbgZMCl5HKm4dz904H/D7rZojv/yZQmNWEx1
CIQlOeLnG0cwa+4PhtMejHShMbSgsJNioZlWhgSt563jKOIFswbe+LwjotDknFom6dVbpqibfSae
v6F8njmdP99BtFcQv5cv5UOs/6XxjfuadySNW/wdHKaJ5GFHmzboa5ytjGHfNH2yYWuetxPeXUzd
eyqoTNG8+smyTMWQ32ejqC8c6cFwitzqGxof/y7wYrUNu3o+REZTYX7Sucbmn28nFOO/3E/Y8gHg
BU01Np6/kg8xK4OqMo3NAaO8bI2QTGXbusC/p4K+wr0sx02YOP4nLMzhAOsy3hmW/RZk6nksY2eb
upRLhjvGm14V1dXQ2OJlUKq8SmcnvzTNwnm1RZ7oKxWrcrhskiQAgrfyDaKeeZcCYO8LtpJDHKbu
jWklaosyiHpVFuGJApLxhXamS5FQzTd1P26qZYexRW/cDzEEPgPEDLJdbLqEsAuBVLllj/UE9P+W
BM1jj83eEYSVmp1mmb4kzvlDWODwhjSL+8Uftbou5/quJKiJPSVcyvacgh5ROKIntNZfBLOAra0j
vJFIMzllPWMVHNXpGYdkeFrIvQkiQVu+Ng7cwYtOzj6qrIiI+ecxhRhi6LbTWzfOEyI5lBNJAxM3
JJDN2rU7A+txLqi0n6pIWAwLHZUffW+W8RF1XbrBuI7/EFHQRxuzRXazjlIP8ezKpeK+DE08SXzp
YJ8pRmr6xkyyEs5CwhXHZYiulU04WUlNKe/DolsZE0U+7bR5oPtmiw1E+2xmtJpA6u66dSF/rQvy
vq50Q+MWJEK9T1mf75q0S/f9QHVl5iNvJBOMbpOUXv/UpfLVb+gfIbapl2CUTrpppoVvs9y7MIcI
cjHPi0jGTYz7JrOdo8XBcZdjureP8oRND82sPHawLd407LM3gSEl9b608VzTPE+nC5pbOtHgNNUm
ItCRpt+TZftcwo57RqJGpotmN+qW3o40ZomNZYcaUMxSM2WUY7+z5rg4Nm1G11L6DjYrqX9XOE3/
ZFpQGsHkqze3bZh3CDosZdE9b5py5gTo8ExGSgegVNdSXTOu81nBgt2ki8pg4wQdnVEkROevK3dm
jbRQHKyVtvif5LDUH1WpuSvFDImQ7nDl4u55KBPOxFrVoHLI03FdDZcjNCGTYedOONgx8qq/4s4Z
nKwRmAUhaHiKLdVcpJNfnjxcU/YNB+i+NG13XQXl8ITNDe39iDdNsCBAiKnVdZGDD/nE1D0GYzl/
MnWMZ/ykZ/WCF+TtoH31zvyRdtt0cQEsBeTCEedpS/BDS1Jw787fWouFy4V1KC9GJZdn4IwoT5al
qpf93czzcQN7Qb26te53uikywlnN0d7i0QgysjSvqTZp4BMt6juzbHgyVUYpcj6LVRkToAfWMyFw
BVpfil5wHYdZKMAqVyf96XKOGRnoAXTt/BoyPKGQiPHwPOjemK5EDOLhtFN9d0Z8MB/F/4UQgbVn
gZwQXSKPsrRSjKooqGTgBac+8tz1GR4wcN5770RNZwvgyK1fgLw5DaZdDnd/PSbJJyYg09XMcivX
mnCTaDVqsLAgBr0ylc7vayU0gmnGFPQplGR9xewSe23AubLjEccjGn49c0UYVdqAODNLsMJc4MGO
4BkD7ZiQDnuIAMg2gTMA7sZtWbBiYl24N3buLdIF02wAvoYWbloDIjiLvP46o6eVJBKM9UeMh9kW
vtv0WKK1WkV2I4/k8i19o2Bbo6NnMrogNcuIfBVQasBXmlN+UmED9tQzW5xj8fFn/OZ8SOoc7Las
EgGx0fhumkQ8Yq9s8PhkQbFUtyYmrudXE0rNDjsEeSwrK7o3LVmeVGXnmxqTlRM0h/prZYGhMf4G
U+uXWnnEDpccHTotpksdm7tht98qGVavOqbYacw6PI0++2w1JtzCxEWiYJYODyTPsQ5paZ+2rUd5
jgFDeFre57pZtuEWo3h48xJEMkx9at684a9ziBJ5hCDwIVlQb+qS5RSgQXu1Al4JMfftt75mEJdY
UXzjQ0CH/Lu8P7mgAWAnwpySy4kW9Otc3gYkMe1izNjvC/wjdgstceP5cPnOZ4PVAQHDPklufLZ8
cKfFBoLkjRviLtHMk5YXnOqQMqSecvsB/vuwXryeiCykEha0w+vEy6wH5eFBnfY8SBIL4KBJszzN
JMycXJsitlieQUJ5+NK2Y6N2zVxRnI8Wuxm8MRIDKJNVDj5nVtJ+gMrPZss+9rVqA/WCPo4xbcS2
f4YECbgUx8Bm5BVjU8e0kvKzZTdRa9qcfLcIH3Z1pSlOOpqds/lq5zigoBWB9bjtDtUrgmgA6hHM
2EkjWoWOwtnx6nFjAy4TtLu8POdtVvvcDZAjeN54zT3T1U9wB+0lFwvyGihUQ0JAA2jziBSfwRvm
EBMEv4GbabK9JQPrKIeS9mx6g6LHc3jXDHJ/9AhehmdqkR5L9PMXo5KAiMtW6RCGt21yJ7+ZAxt7
VS91Qb2g7zo1PtyrBMiENdmATpcd814Mi6wHp/b77/7CXe746jBsST6BrEcTwvRYvbdFQ8lRE+Zz
zEoWWarS5Abi+eswuNw1BC7OEQsKlsqQcw86adINDWP9laokEyuiTmBfSrMKqVt6N71mrswmO0Iq
eaqqiApyGqbN0PPApyCfr3IbSP382/PCnIqMI8aA8/nhjpypaE3FsZw7fattA/OyJEuht1Qs6JSq
MvZdNhmSouMbofzZxcEgna+UN9ORjf60023+2Yu58mDa0MCegeKFSihsOtNxqQImXdOSQVLu9wAJ
XPGIYCMbD30gXuANJZt5mcR0ACrb3mXcivtxH1x0UVf9oVn7v1Hlb0aVlnP24v/fzfcOb+Nbmv44
qPzzr/y3/Z4r/hUs80RSlJ3FTot+809BNrOsf9mE/GGZRRg9f4QO4U/7Pdv+l80wEmc+uDACKyxG
cX9OKq3gX0y+EC6Ro8K+FjAk+zdM/92fW1BqEweb1UXCBo68qAQXidQP6jXORTljXm9/aVvcHvGq
KWjBB4vvuZ6XVkCJuLlLUgkU7bNlJklu3NOVUwEJg/UmU45d2WpOM5Mc+o3hEakRGmrrapD81jT5
OR5ENkrxoUpvs0arhWviOscqYWvrhW1vlcVBYhu0uEnIbo6lEwiCzaxtzvC4DGPKsgV6+L7YBBIG
KEaB4wmrXkO1k4QDduNbiBH0m890JN3EAKoWFcZAodLkDYQmadYX7kSx0eO3/9bF44Tf8mTB4sqm
l6nBQCjEA91fwzbovg9NTJQUmR/HGJOyuzjx7qzOgFqJUaf92DtAzL/pBM9Z4f/Tw54fgYdqkqeK
IhTx9NIo/vAICqy38Q5rvS9z44RH1+ndrbJ1461CnLwwMESyTqCZXYS3RNDap3K0lxmjF1SYqObm
sEfEM21938UUZe6Hqzlyk2u7FxUIeW48l7Xb3idLAq+bZtlV73YoK4JkoQNJaCNxwgnWt051EwTN
YycdCOBqPPlgZg92YtMoh98yvEne/7n9XRwFfkATuGgGW8sLjC0lCliqkZ8vGruiIAZwK7+Iqohe
AE31bVxV1lfLFvrW8OFe9RjUHxHddFuRYISIqTYDiNbh8Na9Nt9VvpSioQv1My5FfkGgAmT1iV/V
jm1/xxnSugTiGW+S3rNOTlzD7gqip1hoG8Q6lU85ma/UGdI80GqX+8RojH0+ON4GU/xuO5sF77TT
mcOlOTvfaLdOIy4Chw6U4AA8S34shmibVE853G1qblOFyc5NX6QKswshqvEDkzRnJaGtf0AOdY7+
JJtD0+FRHSUYhqmh33XpqO9ZlPk1yAqLqc3TQ+58M4s0I8UxajyUINnsXgYCKA2Sj+43KVOP1Zks
Z84NAerpAleWpb7H1tKrl2jF7KogA4PjS9rQsEv1PcDCqYGS37TeysUCC1Tct3Zl0rZoGFR6KbvO
vILbqm+D0hqu3Lzm4mynl8W2TubsMDVJFq5n7GjujbTTNy1qlRNarXiXzvQ5o7usTSOHwTiM7TMu
dvV7SFr7SZD4tzZjrX+juP1lz1rU6PiFWqbjYG3GswwXpOqHBbPMsAnm8A18xUzoUWFfMlVt5ROJ
0BSwPmYK4PS8O001f+BHRYJpt8i4xDgl3xgN6GvlUZPDnKuffYaAG4LMzH0dqK96KTPq3isesUQL
1/nQuLjZEQCxlzz7U0V3vzI7ejns8PV2KiB1aXPhsfoTlzqdO6JFOcl2Ne3gJEAPU3OVXzSu6qyt
2xlEKZh9zc+EAXDd5IhOz68tGCA8Soy9rprahdKmquiTAs/8GhhF+xxmNML4E9fXuIPAHC4A+pON
45Tpe2kSj1A1Bv6h+AvC9oQnvyfqLve3eZAEN4FZ/zdr6X8VEv+KuXH7Hc4dACtMIF038Jel/cPt
H2urNajaons4uJ6x6bCRXU1NbXzJ5pArsLArXCNiMh4ysIhk5WoVKkCNEupvQCQHdG/WIEoxWSPP
Y+D7lg8eTg1hPS4aWKuBmYbwkzttS+tYp73xGyTz7y4A9w2+lgcFyLcXG/EfL6Cc87axkti/B/Xr
tjqzoG6qON7VXgTFty3ZZ/AjY7+wF9i8TAgi8BgnvJmI2y+t0Ys+WXsOG/NUvTnaJxZ31LBybdVH
u1oG0YP0a5rVBOup3/kUnM/j/zkslnffETCULOg3GLWgk/z5u2MelTazGN37ql8oamPbRp+8zRFh
E22D/HGmwkTno2+kP0AFRK2YUv2XBIaodLioFueTMbSbo3ShZmMJZDx0XhHuwxH6PhTvvqRUb9OT
b3P9I9Fb4DDt2H4OHBM8olS8twjYj+Y8B1D/6lnf9mLMy70/+CSJkFa10nbDNtT30bOdWBkOYEZw
0SIG3kYB0WP4I8Y7JRP9Qis975txiI7plDSL8WEZrBk16+9WTJEPtV0YoGTKtrbgcCHeefm7VWCt
jYFivQIXVEcpYDECKkHbHDk1xLL0otCIvzURRtlbeki+XglBf4ZIfC/tFrp2kdHKhnadfIMTP+8y
nKpfePOG70IWyw6y3JoM/kEPdfZKQMnFMLxg51NpwxzSLvIHk3I8XonaSwnhyBiqFhW0k0Qf89Fm
MrUwnw0h7VOiidd1famviZbnLPnnA5QikSf905sQOgsH6iwnX8rBX8oG9uqix/ijvk+kBQaGdxwz
2/PeTLpJDQUKFQQwNxdAdnG8oxRTb57dzXezxZ60jYv2mBi1v0lkJi9qVI5w6GHk5uvByNJiFcfl
jsZiWa4WfjwTUMoj23/3TljN8L2H82VsCJMsfFj+QQVcQTl2NQC7bAvaRd4DUZIcibFhJHfSAghe
hQS1H4LY0JtpVv5Ri+IRg2G4NXjfTXJtYCEf1p5xB3NvGjctbNFvNdlld7xfyQYYvjpgWNjuxYLV
I21YSs7luZKf2j23Oj+4Rk7vpu103obO9GwBhm+cKnBWfJ+kYFLIgghjCNh+hkp1TaaW/0F8d7Eh
hxOJNGPRA+JkeByeM9f7ubaT6grsWTAX7fPkiXMgfUK4hsHprEYnIE6myJ6BccOZ4JAagU1C3aLX
hcNusEIhnHwjXdO6B7ZZCpxGVxdmoDmq2sLbNOQoEUqd9EjUMJw3udycLQ9+9EJmHZlbkP5xlt9j
5B7BfG2FwP8Zl8MYUR8uG+Ksnsic9wQSFiEolqfyS/KFlvInnFARp5WxnePafCeAiX21q4tgM7Gz
m2ujJBUgdmHDT7wIAShZVV0aYsKYnjGV89WqQOF4n/r5jhY7QojgZ/q+obY8YKOI61/bzjPCpzw4
Bv1sbGVf5N4q8JCXwxMmOZRWFXJM66WMtJrIX43NwoZOa6rMFSDTpsPXz8DmKTI3qTPLT98f77sK
1drapWwF5ctBpuWYF9e+XyS3duFj4G8j3Vq1i1DivJD+r7P9TWdrm/iO/7Dn/A0Jt23fPpIeKVTX
/tjg/vk3/2xwvfBfIX7HFjay8DgwhYab+meD65+j6xzXxc0HEqz7Q4Mr7DPflhgPgj5EcLah+LPB
FRa9L8n0kHcd749E0H+nwf15l+RHszuFNN9oA9BW/koZZSPwoPsY6kA2wmfCEGtvBLxi2D6Ov9mR
fzUTWT7Jppmhq4HKyaD055NZkkcllkHMIbAx+ytM9arIp1vh69evf3gOt3/s8T+5UP/NNfEZyHKF
b/+1Z487I5obTHkP3Zj3kPzNm3bAqdir56d/+4PAB2yBZ5zHZf3q1jb4kqFcMyNuB6nKZf7JafKZ
8e//5GNcTLV8nvhfnlEHqbRNKBOZto7hNgygzS4+Yutcp//BreNdxdCO2ETI4WeTnB9q11iZhagS
rmhAyX7SuA6g97aDU1Nmv7ko768PCTM98lR4Tov3+kLZ/uGT/IHSC0dfdUhG1D9eP91PsX6iMXhS
A7qUf76DP6M4vNnABiQoeFiS2YzmF9P2Hz8M8WDF2qzUARIN/SD10yFDb7aqjPTNDJbmUVCwWlPU
/fuvYuAJoK3FGgzrrF9eeq+pmPPCyzkwVK++9JjooVo28icj41f/fI3LDfuh3vnjGhn2syv4psmq
/vka5z7rpxS+xMHo6+aA1n/a0mlEX/75U/5mFQdoAP7fp/xaVaEdGAzoqgdS0FwEN/ppKAg8wcT8
P7p1P3zSL7eO4y2poHrzgsh+2ng6e5sxBVn/fyyvswnez7cOvCUgXxnvJxC1Xy3ciAB0g6JSxUEN
drVR5gCsNKlO386imLbki1cbK2wsbMpd92BSqRAoSIa8U4vyAsY/0uuRydo20OSYN1BMP84EKT8D
1Vis+Xa9n3/i7eEc4xkAQfkYNeAdANxgh7AnKsUfwR232DLAtiF+gzH5ui7uaJrt59y3q6NLJPvr
UFC+kTnsHiJ/hok3oVsaM97n3Nfk6VK9Q92GTgI3p2Zq0nVJue1zWW478P8vnZGJCzOcx486Ype3
Oo/v7ll8SiaqSwwihmyd+EFSkbEnCQ/IEwPpIt/HsEPxVkRcdI5ZwK4CS7yBolptOhcdBBP7iBwN
C38/DUGrQzgdgZjVJjzPrAZ8MTBUWhcmVzeTDI1LDKH3ML9spAFsLkmcllvP4wjAAsjadQgEkeSH
lnMhCgYkGbOjSxwBsPQrAPKDEAsh8Er7OU4G91LHVvYaB5V88kZ4zdRP6qX2Cvs54trVyh+Z+qtC
9DPfaYiAQn0VdpjZTqx17QlqLkKS5VM7YrPEOKm4owzrXiNuzWWS1erG67NP0+KZ9plnP9Mafup2
jL503lwdSU3h27dtdTnJhT3XMEhBaRxipXubpZ6+JwZaHNnRuzWih3Q/xNJZUQakFLF2X6LgwuBr
JYhdu45p35CwxuUnRtTWNT4p3MReuiWc2xEe2vm1l22MU4sZBSdcWsptjofwc9QnCE0FquuC/vwh
mBfgM/bT/DWckZ8VJMBsADszyOsdHmzram48uU/hv6orC8ZEuPGSaPiaRMoIt1Bx2wCjCLxxVh6z
8JOBYPGZNG33Ad5i8YkDNwV6Hk/bEj7xika8Pggksk8VnsIPDg4T2dpl9kSXjPAjx8A9Gapdr8HI
AbWdFUIgHkEX6RyHFdy8qpUR5wayeS98auuGZbd0k9gxcMTNUxjsOwcIcOXKUSVPXWnE5H0HZfYW
Au/uUKINVwRDU1GnIf4Y7RBpJkLh8HVu5nzvqr6TOww97XSXKcedtzOyFEJpMeUn9VLn1vscqvab
PbO2hAGldSNHt30kd1q9xBkCyTMYWUDxcFcNRKQLZFYp9NYRExQr50m4BMC81jFJMUQ3lFCDWnuN
av2T0VqIIgUbKb4Isuq4mEgWb5m0JRDzr2PyFYjak+E+M3hCvcPRh3weWkjAbNnFbutLNjSYxiRK
J99LFbqHMvdgingJQnBh9V9VOw17p6hAAEJ68O2MPccFVs5osZcUKqODXWvJfdjE37u+oXtt9Rdc
eCDOD+89+P9FUXoQICLlXXIU+ndJz6KERq23DMeHq6Frwm2cs87J4IoA+v38OUDXemmGeoejyRLt
qVW3LsacPEjorykYsOSlZldkPiGRS5R9Ft44FJUQUFn1eU/AxoDTGAwocHiAIfeAWcGwt5ZzVwmu
2y6yt7Q1gOPGzH2Tug3unKGzritkIA8ZMPKF7nmjcjbU1z5EFGDKqdoMJZfvtmSZrgrU+Ddd2Y8f
rdEAUcUte04i8uDO8kBbhCnfMHMB+2zYPzza0Ls5pQe1cdzaRD5GUCumCsFdVOUNvJaenexcaeHo
UePqUvSbbMrYxOy+2ngjH91AOTmkLfm9hB+NH4lbEn0ry1UctiZvMBKeJpU3juqqXUInzEMo1E1b
L3V1ZVeX0lK8TMxUiZUoLLHOfe5OGoVMycmXxKOUXRf51UuXB9Z3c2S3GpZ3xDVn6zqPuvQ6c3W8
G3CLZY+jklgZRudeZ7G7a6EQrocK4NslHnZPXoBeD7NXPSKUCW9mPyrxJgGJEgZx6z1PGEN8s2kO
MafBw6DipZMuS+wV++Ku7dl7jJjdYwxZ9PmAseqA2/fOyVyimcohvXYi23wPrb67hERAPVr1BDm1
8tB6jF2ypAr3RRgbV12T3jiYan41sqy9mXTSXUXZ/JyazogwA4FVQJYvmWuWC8AAOlEmGKoro4lu
Zf7i101BG5x8VnEUr0HhHlnPT81gYtgR0MMncYFLi+moGzHB7udYxBnQE+9k6IKh+hx6+MNBFEkT
DOBKdt6mZMcxiwApjgmSjMAXOsEfm6wnWrWbeQY7ei+MUTwNbhSIck1si+4Phe2KZg+Na2VDMhpB
/sIMaxIp2cwymryaVyQLi8UlOT9ilGpi1YFMDKl8UzTYf9WM56RyAI8Yt3QmwoOxLlaqsB/bwi4u
xtrBhtPvTAVzCiI+1vr9preKyZYQPHTle5fTaOuCmHFTNux/9P3RfQ1Pa4T6liXGXqRDkVzgH+9g
hY5CeAguEIxUeMt5PQPYNbV403urOWz8z3bKkmAVEBH4XblISKw0BnOCnYWMbgqbhYPgkqrbavb1
KfBzfHi6putuS49YrCYTfUgkSxBn204ljYAT3FsDfGarfQ1yM0cro+WXMXM0SjnLg0JBcQ2Nn5Sw
4aKUWb7BfOBdBD1GWRnU+In8HeEayc4m4HrDxjHckQhiLKZuBjIrH3d/Q9jTnnVqk12WAbv1OOgf
7BqESNfRW564+dYf7XxrL/ImkFuMCjpbX+OFj80YsIq5KYXdE9Ignfma5Rp/xFhl96scuB5yFd4I
mTSMI4HHZrDzgf8waPXYvkVMdUK3RIzSKELpbhQXfMjh+sFCnNzfeXueCdY/FaOMOYHWmHW6kIn/
wDV/aIzAjmLRt6Y8wLlgv7FHci3iHpOJoKFO6CgtryfHwNbGnqkr8rCpLlnw7mXnFOgurPB3jdrP
k0h6p+X7gBBYPggFze6vjRrDadYA36cprKfehB2Ts6eOPkbssr+PJo65f24x/tIZhqZl0hpiVLt4
sf5K/EVD4RYxJBksVCjCyqiPOKCYDZZlcsbhquM/f571l55m+UAf01EEyY7jBL90TmVDgSOYdLKh
4KOwYpeoNmmLO+YGmfIb5rThNgevvPHcYLw9HzvYoVrePrFHa4eSzSALW7pv1VwPe0YLvwNOnL/7
fpgUoy9aFN1/acqVBqsMsJI7JAT/XfRDW3xWDkFRq7EbW5yOsJ3TW4mXRLZKMqu7XvJyVlbON1YW
hTYCwTdKmfIisOHtTzadZ5sqhK9y6t1LYSOPLZusgavWhhiC1TDhzlPcOGJXdjSN61YQs/7FEaZ4
I9UUQUjIP/ZEWvp3qAI5gKNJyyfzv9g7j+XIkS3b/subowzSHRi8SSB0kEGtcgJjKmitHPj6XmBV
98skqzMt3/ia3bpGsyoSEQBcnbP32nGcfHpbFYuCRr4/zikJ4b95VsuzeDc6wF/T3cTaTsL3B8J4
j++S1SvddyJZyD5tuQJ6BFLUsp9ruDF7VONYsPCHbB3AGD4hD8dff4QP52xi3IRrYuVcGO745X8+
Z3cEM4sqRrTpcd7eOQRnneAi/m4a+FCx4CoUKkxBhd2UtOJ+vkof90MgijLeC5vNswiZuIpKgEbD
n0G6dErrfEo4PKDtHJ5//QXNj/eYLQq+ARfcN3kE74/DcKLtocnGaE/4RxggTsX9owWB9ynv2RoD
cXKmK09zvEcAtI+pN9WArJwRYs9ACnpXFhFZYWFDukYNXMrCrFGxnSQvhxZciMwZM9TXOlhoRIuq
I/y74vKfevXv6tWG4fGS/O9KrMv4SxSHr8VPpeq/f+mfUrVr/gW2gDkXKMTfuYf/U6r29L9sXPDe
mxaKyrhAcPWPFst2/zJYI5AcYNPQKSTzKf5fqVog0QKjzEGXQUNY6h+Uqo13KxE1J9orNq4uggxs
W38foABmBitr1hqnAklvB1wRfKraN86i1odqImAKRIgOLhKkLyNbXrJ7sHFEFT1rr3JeZQx70cBj
SYtTrZxEzBOyD5uQ4FNoLixdTF6MLQCSEBJ+uNP/UpF+t6TBDOQDo8pAFIAkgGnj59HstsSXBs1M
6FGoq1sjKjTfYZt2MQ1SR2I5cTL+9QVZmH+eKBekvU7TwSZ5j8IW9+znS2pxZlVaX4YnqpIXkIO0
xM8G1pZdYmOWxN5fa/XeaHSceyMJWsrv7UHae08w8WydMDJK4lshQ6zmQXJXiFuljmJ2YlHBxLir
S6I/rqNFuZyZRjfv7KAoT0lrBA2m44I1wkgR6KzqBtK07yj6zFsS17jXmhjULehTzn3EA72iwClb
+IdLI96jHBFuGhkshw4nAAM1Co2qhOCJsLnu2r7fBgQ+gfOFzdAYFi/BaLH0NhZbocnWPBrlXWWc
G5c6hi/DeApJMvTIt6eoA7YrsjOs21Fo3huoo+Dmypbv1jbY8bRF4BOKkY9Bi9RVG8sxqxdzGAnZ
FYDU0NNFOZ+IyA7rwKYnUg+IUaI55tCNoctMIqM9mSUdiTOhsVLbCjmJ6hmdUBEdu6bl/Qvhf1FO
k85wOzcF0mcrM9VT5RrwpC2z487F9GlD7LylKg9NBfjCH5qUXwoE3ibODktTlGYrn45ANVZwNdfY
aTQ9SaLFhkJFsWyKxXWJGzn2k7RwXsE7B4/9xJln6AFeovEGC7muY3ETUWSCnNjW3CSoxjwFYdPq
eo7gPVR7G4VXvuE+Wr3vxAv0KAbJDL/Bwfd1R2eUxzqYjomKjK5wdJyXRyKXm+PVccrzq6zy5NXE
4mIl70hgn4dhvIygOd9ork4rngIZrFG8ji4GltgAmAVfkI44Rn0OGEKOcl0OZraBUhAS8lkbi0tX
Tff4/7ozqw9nszwJ8IbMTg9mIOmcy2kKxaM2SOM8DlV2TTpb+Eo7Pt5TOLZdPzYL+VqQ3PtUWeAa
sd7wykYj0roBYp/rR8myp8+zAEioqYSDJBAi36OGWKe7oW2ukdA1SF6boZHc3jHORXMFc9Gxtgie
tCLz8762iB6ZbDeaLaoGtgawNFc8u9hik/B9Sqa+euHHPPkOzV7dxrlOiUNk9HbLkHekRYne+5yc
jXuIKzyeLIWvu9KINxR4oJGcAl0oqxfuDIMLtBeDMq3KMdi2OrjgZzDZ6pbdPANBI1ld7WOzMsUO
FV95cuAKVKtAtZz3h4SaZRKYqEIsp9730TypC6voufWyXJRtFMmSeWUw2rwN0Bzui/QWu2vvcN4A
fGU29+k8a9qj1pM7etGRcd5cTwrHNoGPFtPvnHOMfIhtPU9vA/K89rjnyGQm7sI6zLDPhtU85dxL
zpTcS6WPbDs9L+RG0INq9kHmQrCxmVWiY1UD3fHfXuSUQGm1LXGcN2sxLIOia5Dwr9SIeY3JvDTv
EUShmaAhFIlnlbm9eZUE2CywxRhvuXSjAejaZfPoLgQ8cN9hovYyCJvkU2M0WONWTg8+wQrcLn1q
mCGMCOAEeYpXZY5QyGVvowXeRmahRhZoavCX8DAmx7YGOo2gvjHOCQRR9eT2QZ1+c2RhmtSgJkI6
N7k+mOZVzvoz1+jrcbcdgsIE8rciPFLXD5FpUSMgX5z6vhaHOoCTGadFHLrnglSRZ2foA8q4xp0c
QkXeaV72DyBqtA1+0ggSV9X6Vh9GByvzAugzQQydMR7GlWEZk7OOZO7sqfyIEZBNUmsxZXSOmlub
AkBB8mU1AQjPIPdWlas/tkBufSvXP2mUehBOYpNIp6JbxdGo3L2RmuHnrA3kNxVaAQCKprjqMnHR
j009bdKsUTeilOEnxxqKTc4itWbbZ93SdCs+GXaUb82CPGxfzjmIQrh2114I/VdWKacTk3Day7gK
swczaeXK09tuO2sdJYBBkejWIDCk6VRdDdmcXzhUODY9nqobpvXqU4LM726ws+tR6irZNXVrb+up
VmAuy2I3APW8C1uRPYy53Ybbpiuww7OAQdOtZ5CiXrpFYEbqQD2SS5JJqjfxYJX3LDrVc+EgLVwn
c1ts3VgvnyIhllub45OjZ9YXPoTuRTypLHiXQ74OA9l+jxugfRnO4705kww+4h08O2Er7XUEx3bC
5M52YL3QHinI5uUONSpiH/pL5UFGytyGjnGTBGW108kSXzd8x2esQ1SfoLWIQ8H5a0BpKftz3dnB
nVdFAgXNnG4dqJ2+lmizu50mIc4aHMgTE/a014tiOoya4R1mIIkg5psGYZnd+3U/JTjDWnE/xMP8
Vdez5ERSx3xqisbL1r/eoXzYzIEno+Yk3874Fmfvn/cndZlbhOZh7FFdRTmlWMq6o8UiZGuUhEEu
lCcw7c3+11d9d3hjV4TQG1Em0DHDlBDbf76qHcyRjEbHO9aofl5g8TAxVJ3JHuPX13l3ZH+7DtZ1
gXXABKT2Pi+J5BfRt14YHG3q5MypesOcvfgtHRUwYfz5xZaWL7fTQBnyXituMIa1kE3g0c1onpSL
L+5NH6DFvbf59aU+bmSpkSDZYi+ugz1+30ivQdtXmtLF0QK5ei4wUu6cEVsrtfDy1Eoqb398vcUT
ghYVhB2QsnelGcMtGbZZ7iBRjILHv5cgYjtYMZxi6aq08cTt/fU13x29eXZ8OZe8G0huPLz3m/Up
D+3Oazr7iAST3ZXEYxizLeGsiul34S7a6FssX8sHftapaas/fklpBDrcZ53gHRNN688vaVnYta4y
/Np9Hzf7ccSypYyxPP36a34cClxFGrAKBBUVTiY/XyULzLEIyEM7ApJu9lOMDU+60++KV/92FQ6U
ruMsuosP9RrRYc9AeCiOb8oLEdNBwlr5//GaOEQ6wvbjtMNx890dS2u6wwAonaMZYBSFe8tLMUwg
9jZIOoxzV6lh/s2R7uP8xZzObMLXsjFBvR900MuDacyEfdTKQDwbmCppzw5sRfqMemGBl9VciXbm
Ffn1Y/s4s7iEVFkUZnTLMz+MCI9yPzkDjglXjtEdECR96gSCmTnBPfzrS/3LV+TlQNrEHhz1yvvJ
UsKM4lK5ifNx8drlRnmaWzqkmb0UwJcTnFreml9f9N++H/mBroGqihLfe5nYgB/birA3HDOBjKXI
UU1kuhvtOOj8dqS/VdF+qCYy1D2qE3BYbelJ9+NIW9qu6IJ1urUtZsnEyB2wrVLPbokRaYjYRbtD
cZNtshrZ19H7m9rzUMMm2lKEtDlclDQscc9/NbAosuucC/r/biqq7De35ePECzABMT56KRRMxnup
WRE7YwyQhzc8p4SN2QV77cLubVfwi3nVEo9t/a+fhPFx7CIyZFQtpUh0bu/rgGFGvSRgjTsiUmev
q1yL80MHregrAYssmdCRl/c9iY1z3Wf1CxbT2Vhbsadu69ass10d9vOSC4Fbu4OcEP3x4kBzAOUk
OjWLZ/dWx/yhU6KTUzFDt3WO+eyy6dad5JMR0qxvM7wfeFb135VxPrybiAqX0UAph1fUfn/BmiwI
Nv3TfASUa7+20CmS1VQXvKZqqaf/+vb/28WoG1kUuj2mmverAGoOTw9rbzoqLELXSQHXDsoGpxxH
rzgl/fpiHx4138zF4Li4hljx3lLRfriVeaoZVRvo01EEDgfLMCZgjrSEiFPiry/0Jrv/acghh0Ms
yYrAlxPUxd4tO1YUK1HJkR1EE7XXOme43tfctksfAtIG2lOVDFRC7BCDfjRGNP6yCgsDteRlGSxr
dRth2yN3YuSwRL8RaMQsaWHrmqCURdXL2urZUv0Ya0Dku5Hu1XVXABHL/3QiFkT0evRlWNcQf77f
CsUFnEMJ+/5ozrSwR5pGJygV8S7Upz/edXEp3gGMLegJ5IcGFXgjsxsU1v1GFxZ2+ITvX5ckEGim
Kk+Elfy2fvhuD0TNn/kQBy3/T8jCh6dUzLll1I1jH0Wt7G8YnYZjYwfe41tBRMiWqk49Z0QyKOyC
v3lD3r8i9iLSRKxpceWl6fXew2NnaByQ2hARhUMznwGwuSIFWgv/yUIZoQL3M6Ce1F4PJf3msxei
xiisJoz3Zjch5iBmZbrV+5wqIk4vpqi6kcvBom/4+c0B3+SiTSC5GfG17Cat4C+NsbPHG5PSqU5d
q7xxkhaZwfJ6ZRqLwW7qGqM6Ds1UtStTtLifRkVprA3oH59SCkdIOOohlGs3pAt96eha2qzJJMhv
RqoN50Z0GsEnsbguJ0Obd6Us6C8PHYxFXYL+u6AsrRd+K53ew8PbVBddis0JtVs1Axea6pkD9Bwf
YdYYPkALpwc3Y0Q15Mm+jp2O2rc+gNu05mRRVWdGQvGor4zM+DoSa0FRXINvQ/ZJtRRDAd1F1wN+
wHAjiWIoD6KkRIlqyAuivRhSTkVFPfNv51r+s/mE0k/lBf8Hi01dMdaiInOA/hYtcMOU3AUO7lOj
vPQQupq6rdSMNQGhUlZepGE9dDct+p98jaKI0V0aeZXeljOKlnXTd0a9pSOsblMdqXEoRJneokNo
vyra4DMVXnxT3yxR9Db+P2MpRY0Zjxl0C7/IV3deHRBk812FsJlWrZnYF8MC7aOiAVtxG0PEV1tR
wRdaUwehctXNEYVwN5+IiEK/yF8kHTlAFDZaxaFWSa/dqTLm0nU6s2p5OsqBehVlVmte4Yp1ulsj
1kiXSXldomvOq7i4jUmC0kNBaB+GoSGicN13g+bPVQECRphM4c4c8gYVpEwg/JRjLC/wZxnjIQLa
QiacMlDUlE1GTcut+nbeqYwz7Ir2LFVGBACquTcKp8ng6Di8YEWEvPqsxQ1rw9s+gJo9bx9AGkoN
kaALdzSEBFEVUAhxa6ptpfrudXNwDW4KZetbCc7Jej6MFSnj3k5M5zXGehuQXNCiy/57WOGdWwBw
zL2jhO38WhAB0VCcn4x7QxkRXVBWxZp0brQVfiMc3qLaXegaUeZwX812qZlbSdt/Rpw8DluFNvL6
79YMrv/XwLGWjURos7dzS4nQ1EiWSmxDeX5VJRx/QENRgX9b/qToKTJG1K7khSPpR6xSPVYJ6Rap
3p6QGjFM80qj05BNNjfWBixubRPPDOObtqj5IIZO7WRbYXW7xeRTq0+9kpYG5FI6aXrrlp7qLx2V
GfciSQrb78FKT99cjU7GBr24ad9MRkUVOJrYG1uMv1HmrMe0AQhPiShX8K5g+yeaKrI7Sz6xMU87
utRNB65vlRFlADE0CNBt+EzhDhk2TUu1fsoshARU0GaXkgSCt2Ou64pSGxXyzqVAhrUoGf/TJ/1W
dHE3/bZPyqryw4r00dcTt+3yv6r6CVthLqsRvdPXtvu//0dzaXrqC5mCBeodtsIz/mKIYeYx2dH9
0yO1+PGfnqil/0UvlHoG7lTY9xL39h/0RIX77mDADgRRsYHIQliWx5mJz/ijtSGWZDqnBAWCAgCD
LUOgVhCLGIzEZyAp7cD8dJim4ckZ3SLDguxjr4YFlE7+4vQwg3ytV/QeQFCUqQDa5BkY/P106Q00
MX5v0obYYlWgIkw8gnE/n4JYTv2mwHsKmImEUE8CbVukz8FqikgPPL/xtKF5sj7WMTS9JrLIyEjY
GN7SEJIAasHXuCMW2jeCdLVgu6HiBkdyHBn3ZD8XF3xM/LvEhlSvlkdMC3UpSDVocQ8TZUpjJSJb
w1eRTVXYN3cGkkXt6KpoxGtN2qX8OoRWKLajJzXzUR+CMN7kfaiwhyNsd14i3UNzuACPuuhUdhZL
/mpERT1e16bEXChDdwzPs6dF7rYEhhHekmYq2FkS2UYmX5ijETPbodPXRN5YzsGwl/8yhOoln1WT
VoTo1Dr7aHjbzkpg4CV9lKB4snFHl7xNRMTCCKFz5CLALkXPOfycE2hyNcip3JQAreJVK6e6Whlh
7T7Pveq0TWGMasNCB2xZzNjKyWJkzYe0k9TDWbqJ3vqpHlr7jJ0VAlecDGOAvLvJbijiZru8yXUI
tS4LiLetmoHEyYEz9qnJx21t1xWBeanJC1NJKKp9XPra5AU3g5jUQ1o56bMeEdcqiRf2LRpuBOOl
zjetUMkte3ek/56q14TfEYcK0OzQwXR8ATabruCUoaaSTXGIiZ482gEyK8PIcOUm6c2gKMBTYSNV
F70klIJRHNuyOChvuocDNjRkT3ntZ2eBd+UA+dYKuNMhDQVeibHLT5zUWxj1du7TiM0eygHTa60Z
0S5UpfdFAEjOVk3QJNcDTbzXcDAc4OHVpJ+9yZ2jVZcY2hHkHb816YV+07RQH0fQ3o+Wmd0nWmW+
CFCXoQ8p8kuMKulRuAwquqv2FkAtDJQ0H/CVKQh+1vgtCMh+nFGXb7yq1MHERGH32syksc4sZEY0
2qu0Gk+DHTlXGTrZrTXM6B4FQqt9wxJ4oO0nLuFGGy8AAEAdywKMtTkSsZOkIMxs0mowgLb3LX39
K2t0SmgYuUWc8KTO9MvmfR5Wzg36ROOMvD95rosoeeGJZjuleuvUl3O274sCWuRsZ18qVL+BHzSh
PMaNNV+TDT9c5B1lHfpiBhiOypW3U9KxxGmaxbRCrsGlOzXWjUfwLOozhsQ+U5jJV5Ubx8cCIO5V
7/btxdBY8RObNxhW1jTql1U6xORtpfU9Lt7xDpJDdaQ3W2zg1HgvpT0lCHpFd+qckigk1cvkqM9y
Jug4j/JrKqXBocLRsOtmPeQ04Lnbph6c786APpujzPSkEiBooUfoaVrl8BqDSxqe0Cb7SCd6h0au
UYQH06tOk6NPeOCtVZXa/dceVgxW+SLbLxiOVeFUGH0Ixdk1cSG3ZqQroixgu4Bx7U86UarbzEYH
Kwp7vElKB+R06k77sumtG4qB03OPZeILuoXhhhsSXCn2n0+znIzF1ZCvGScd6bkqgcttJzuSLwGS
5H2ZPmCezzgRGIwWjbQdT6bVV5jE3W4GA9ySuq1bGyWUDTGw6a6Jg0DVN7B7JYUBgATB6eb32Yw8
baWj0uBVRkLroUkAAThc4iu6robOO5ulGT6T/pLtgH7XWwWRf1gBLtMvBZicS4/YqLNGuO/NpIae
haKd0I2Ui5cgg5ZQ9xVYZgYqRekQuS/sxdwnZFIdYjb/x6oE7kkPYkmHs4rLvu5WSEqZapDFo/hg
q2PWtnEnptwxfR2Dpt/WYvpCx10RjqS5xKP2bZLsW7wSn1MhN4qd2pG1hBJnXZqfEjoNh6x1qCnZ
cXxvNEl7G8pOnjnx0ReEe8pxaErrh7YggFA5csmUqrTXquwx1iPSv81iklNXjB4JIWicvoLzTCaf
owkWi8IZj1qYD7ugNYYzHgjrCONz6fLV9eOIdeBaLTmiE3TvnRWr6IaVrXoRS+io2xXy+8QRI1uJ
rkVe4YVfx1QlC1jOw6NebUfE3KdJtc4ad3Dna+USc+otiaeukRJ+qrfZ8FqhR8/QU6BmAXOssTOM
7PoxWBJUgRqVB/ctVtVZElYLm1NP6w31kxsWQmzsMsw/W2Ho7ooln7VfkloHt0DTrEhvjYhxJXsK
YTxwBtaTzO6yc2frOI7cvL1MlxDY3m3LY11qyPI7dreJnTrnET4G/daif4LNxXnlLVG2JaCDkBNr
7G+qsHUv5iV8VoeE0y9mFJZr7GzhKRs7DRCWI16QjjL1pEuMLVkPRNoyaVfoz5ekW+ikJRTCwjrH
elAwLWFuS91sIgt1ycmVb5G5HESIzzU9DfWPgf8eEbz7mlKU3uqx9Urfq7zUwsK5c5c4XkNX1sXY
eTbT4GRec2QmgzAoLpcHSL/PMnZz1yPlL+Il7MS8xP+QQLFCSdlERXldhqb1IJeAYLVEBdd16ey0
t/xgaoIbKhAmTeKYlL3SqhAA6e2NJCrgSxc1pBAbXTWv+3Hw7gyHAM2C+if59o1xj3OPDOOc+Ljr
9C3Z2BwUIcdL3DHFotIfdevCfctCFksscq0b5MMJdfQ6091wyqy/4RIhR1mbiFQOlnBllFyV3y6B
y0UwtdfVnFXX6VTVezSv5l6RxuDD0dP88S23OQAX+cRewLxXlpegmsek/t3Ntf4lX2Kfg7R6Jt1a
brTEu7FMOLR8P71j34EjEHX9kh6ddAmmgiVSWrylS9MqaAIW7Xr+EldNjhl5iaI2yaR2Spa3KXWB
J4Z2u82X6OqAvemWOLb81L8lW49uI5O19ZZ4rZiEzxaQ6jUOMKKQSTJBiUNGdrDEZbPeFVCCcEOh
H5q2WmzIvQn25+otghEyHKnbnkYAN2EjbEAI5e6rJPBDJLHmShqNkR6cLDR83mzkAOUS6t3YS8C3
1Eu2r0OLTkFLx1vRNNFqnK3xIPQJFQNcRMYJ5UleDk9+ZeMbbZCvmruUeI5L2oZsphU71QISsD7e
DXoWPuhpmT3YJntAmyBd23eAyV9Vaeed5lSwWwmd4ECQRY9YG/kh6ruSFQz3BXSXfmjmNSKK5Jh0
nlejNzDini2mV+7zt/h0658w9ZQaulutgK9fBAM4cc6GDXl0UX2DSM66tO1mOnt1Y6y9NEaHC9Hr
GBXjvAnZ+D/Pwj0ltrgPl4z3nrB3OgoG39I+5qk0PoErMVeEjmV+HQhqSjKnpzUPJvnSkjTEMbLg
PgGmrKz5tYkII5HajUskIpK9QSzgDQCnNWjTsiOhXrc0TE0YghRHhBORkfkmS8IHHou1JaLK9r3W
69dWxuZGy2Jgq7F1SdbJi9HaVHWGjnwJcjDXaerCzMkzbkw+eqCHsem4llWB98J3G0a1tS16dxuF
xXQk9+oqmmzz0WoQqviuKnNfF0WzNeiw+rOm0NClvbWey6lblXZOqxOd/hwn1stEEXVHHGQFXdrd
eYEjr5SIUr8SBVUWXr9XrZUbVHvBPQpEsa/wCx4dsyX1OM/i9RCOtj+7DctcG8WHuCKJeGq72aee
7viT3Y8rPK3huUA9R7RyMl05Ol8ucbNNPHc554Sq6Xwq4u1v6tPvS7gLtJAUN5z1KGZdzoc/Hwyj
wJ4y6GfxIckhH4H6htrTkEtNxAEs8DtbL+ovFXupgiUbCOgPR+Z/Eby+a15wKhUQE034Ua5jARR4
d/E5LhoBxSY+GIqcqDlpYKHGWYQ9zEtvf32pd62L5VKwzflnOf1+lCTEdZwIpJlcqjKJh2CMTCjB
prD89uvrfDDmLBeiBO9x6EcKDZLw5xualtNkN6kMD4SPT1tah/ZB9G+ZTXF3XTcpDZrBi/SYh56/
VnKBOo4zqF0tiJbDdRDx6X79kT4+YhqC9KPwByx6Bfnu7N/rHaBCThnULKExIZubdlayKFjtzKNC
rwMv/IJ1kucMNexvG8R/dPa/qR9B1bN52/93nf39N/Xa/iiy/+c3/qkceQv0hZnOY1BIJFCLn+q/
gae6+AvpyKLFoKv0N/TlvwtIgtBGzCaLpIhuDOvO/xSUTOcvF4YM4xyflkSJL/6koGTYbx32Hzp0
oNMcG24qOBOK7khgkPr/WFFid64NdVnqh7E2m6dBs+WqzaYvrjKz82xo9SaCJrhS+VKlH91LwKjD
sxiS+q4qtbuavLkjcmNSjFxWS7vstcMEND3YDSW18r6otddeynJF5omOg9wNoNYjmQ/b60I6k3Vj
23Fq5ivUtIY8zEbjmmfcRnr50GY1ikn0mnNp7Vhaq+rSrRpdJj6Nj5njG06YLrepr6aJvcVFp7OD
rcamqR9gQXeOWskiz4xj5ClBC8NEFLoBqc4+Jcpsszp2NgUZGulFCpITdd1EGw+C1WwcZTmZj/YU
tkS5z6UBVxSpnXJ3rone+UCpxNEDtJGxTO6DSdN6tO8S8Ng6Kh2iPYrA/RpiVqI2b7aKTK4momwj
AEDJWL9jj55U646P0O5SVZonV7fmln6EF50CwGhwxTvptFsaGsmwmTmzYJctE7a46NdUwb5qlRVW
t8dP7m5G2uUvuHBs1kliycEh3oWk+PGw+uSyNotyn5jjY7IEmxP/xxmPmvk+HcOIFlkeRk+xiun5
TBy1WB4vS7tBHd33TwTVFH6ftdfWW5x6MXhQm4lY71QwYo8fXyDktr4JozFVMC5U+sgiTkllSWmn
5/w5jMtmY7H+3s1UB1ZwavNdzy3VoAagtqjGXSsjuXUJgqfZejvM8aPITAiPJMXPS2Y8lqfzHNUI
vvvupVzS5Qly26ddXK1lbK1pNVGaXHLpqwqURlPP17iCiTM308cK8da6X7LsKdV8A50gLnNBE2T0
SrGiQkEqXY/BkIzudTr16c4eiLpQ83BlJqBOh2FQsMPQJuLwii6CPmsu3Q6aKZoS/SDLOCYGBHB1
D+Hdn9va/Rz35rDLByf+THqhQjkzTZsKBdQtBF57VSThN0I3yytH6+6cLsabn0/ZTq9yXMIomBa3
v1j1MaVDq5wcjZIEFFRETwfmhWgLPM/bhrnD/pJs590gxm+lk1LwiCBkBMwdqzQECuATj/e5tOzS
H5yCvWfYcC7V85YMaspN8Bsn30HMjpBgyDaGRkCVa6p7wyn0VZPBpsmCwzwXACTaqobhrz1x+CWW
iFPtMaodz+cwE38Hw9t86mdJXla3StKRbLB2qAUI8UlPL/Ih7XGedIz4vnHrtWXP2vcSlzledmA9
Dns4l1pOkwzzhLJIaXsz1fvbyRhGeZfZaXXN7iKnmIee61zRL4ZvGLubQCKp9Y2sT+5bkXf4vonP
2MVJaR6LPmwQKVkdV+PFSomVJeoPWYrl68EwXCcki/oDJnZc+kNGboRS01cCEnR9E0p7OvZdXNA/
Hjln7TpeLUX9U4Crq/m0wFbasftu1JyHwMEF1Vaovo+Q87ceY2306hnIANXjM6Sv9oW97DiY9IBA
8WOK1k9R4eW7MXYrP8IsstNNLNl1Cqt8SgQE4ZJZQuH5L/VQ2yCY7ldWNaMqr2prE3jzoqMJoFS6
87NCkfAo44pyX6K9MqSezDkmFTNLy01ed8dOq22EMBTDmsxMToUWf6Um2axxAcSPeZMQwiZgsl+a
kP0Nak8I1mcjN67BcT7UmQnsjoSgBWqdERrndVsUp8PF0MfVrW152l1qt/LVzB0o0qlX02HwqKej
N2cYjwpSdYDEdTvRIr4UAXVsOOvtOuy67py1cGX4OwXSfX3aNcuoTe1A3JAlYQETpUKn1Vm0k9lw
TeUjxo/S7kdDjwiCp1nLWjITR4Qh8ma0phekFs7eHnLvS2NyCld2NK7a1Br2ZJ48C9q8q1gnGd20
hoNNLsg67fGVrTqj6r4HpW1vEq3TTnhfo6079Ma60GdvA/Y2Xk2hG27JumE+cKdzPLqA+TV9uJxi
L2FL2ct1jAJ0pdqEoSXNfkPXM9xFno28fDRd30sSiLZGs5u0sGEO7i69nllrtkiRXER9VL5UcaCx
T09gbBzidcfbHqHPKsVns+FYkq74bt6+VuSgTrV3aOhc+KWh9BWCjfzLVJXDRteszu8NTQOIn9br
hBZ7QLyH2d57ceKtLYgK65oNIDkJ9YGCPGYarfquavmQx7LczB6hM3pbIZCZPOxIoJg3UaGIbutz
RfRj/XWA6591QX8yyKFbzaNT+xkEoSuTncmFqXiwhT4lW7CS+mFG97kn64gwkwpBw1AUxJCHKccN
l+/cp0kGhyBlvqvFJ6JMp1XhSmMTpd0noDnpCcYh5u6pyFaBNU4rWvTGBe9Au2tjO1oSNb73IvO2
qpo/hRV/NQVdQEGCCDTK5EZgIn5j6gfw8DmvDCCIWUccT2oGfoQZ6jza7sDiblYAbcKX0nC+V179
DYQExE2HDcOg7KcclKSfp21NACF/am7sBoeV6r43sNf9pIVUQB8qX0kCka9LJ0tuPLOsDrprzhc0
d7kNMv3U56AamUxLZu14eAJnwYLRWUuhG3ZEqHrMTi7zuoizz2bRmXAipvLQ27nYJnR8fPomxbZN
cDOYhrkYaakgDNb0uY0Cugg0ESli8xkIE0w3ule7j61uztcpkVLcUJLoBWijXhXcMHgqq6FLkxeG
fdpdkvHr3tfS4Xctfbpr+uBAMPToayTq3vRtNl47MEBeZCLuEGOSfpOFZ9ss272FntUiDJZwNacN
uNFRHNkPcClHXzmiwaLmbuw5EKZf09XiSQ/jtJ7rfFrFAnyTH5bmV4c2ngMtPIW0Uhnl1WDM3V6f
FSUs5bifIMjohBmrL0kVdFczRYNkMxBbtU+qzrpycjFsjJlEFmbWqiNUCsyRZ3LAWgWOwxuh57e1
6zm346QDXWHW1NhiYHbyHbvNvreN5drLQA15pmjny9UkG7GrKsNhyBSio+PSgoP3wUlANA+tO5As
vQ984wJKQPLcwuH7XIT1ERt0MK+TMgr9OrS+ZqJ17gqsbl+MMNFy6EvCW6w6vTpUIzWdVZxGSY9J
blJfdFoyawrQ7d08NvUBq5q8HCKNgnohriHenuj0dHI9sByoPZqghNdZDPJrEEr6WWYrCd514ien
amxwTbGzplOXQam3Kr8qKfuROybzDc3L8rYhbodzJ7firFIYRIQNlNS5uqoP13Pjdvl6UO10VQB5
3IUUz7cBkdXURogf+S/2zmxJbuRatr9yfwC0wAy8YsipMmtmDXyBFYsk5ikwBfD1ZyWlbuuW2dU5
etebTBKLZDIR2OHbfXnHn2s/SkfbF3aR1PsedOwrp1n5yitueoOVK57KYkwOonDzo7AXJt6kd059
AweXTCAGKPBES0XDcF6sgGBWKhc3vGq+ZvBAZGIpY67+PgsAesnw87HlgH3bRc6cCjDyg3wYNzW+
Cm+bfoDWnw+o0f5NWxTjHegN+RVuvWTxOLTFiGzoRGV9bQ1hutpecOnXbcH1YVieU50TNuSeNPkR
cCfT4RLcrXOcFzwPxFisa5oxqZyvS+JtzhvsqZzCU0/xZvUmy+dBlGrEweSoNLbAQdw6Zpm9U+3t
aAwr01O1NVypB6K7F0qa83eYcc1OJl5tRfVG6800NQJVp0ipI7ZKDZm8XupXMGjsUPm/En/jeJW1
/7TUzMbYUabvTd207I/dYueMW0rKhpG0amZ2JyPZgmcWhhDLwU7uF68uyc0P/W6tx4yqub4KO22r
aKKSnb1b9GZ5qCxbysjekhoie17Gc6FP57rZpsAyCvR1V6X3BhVv66PnFrK9UyCZ7chPlegdBDPX
AR72g3yTvw5eQDudAR+LcTP3phTyUr9YT6hY2PA4xtbWc+VwKPys9oOlWOftplIWZKWh0OMKx5Ok
8yrjHFVk+BidHPMwZo79alBpNEXYyjr3wI6807+TGac7TiuS9JzPMwArvsKyiA08dHim2GGGpeay
o8tG2Z7nEUwpqRr9UfUAnWtKNlllOVk0Y+E79YvsjpLvJL4rMz/D2gZ2bUzuLzD3Fg1NJWIlbPCx
2Ku6ex5KP8nfdaIzYW35y2W8Eqg92Ct25Aye97P1uvTgTDUjOJ1JGjYG6b5sxSJiKPSbFftDRcWU
MWwfgsH6BoKQDdetumVZI/YtP/a0UUvBKjbv3mgXqx+XhYpeBLElBNzdgfrSETL1rAaPUFIn0Aq6
dQQ4adYlsx5KWbS3ltVfDWu69ZWtVA0HGUTNRiVynPKuYzgnZweOm/VN5R41Ogyjlov745jm/k7i
pPuwLcUqhKxYkJScTASevMDN22wPe26GYUVpGSwi0D/ATZbvla/N+4r2c1NRaQEA7m7mTxLIUdDG
bBjrgd76nlFqSs+EtTwFacZaYr43/a4DBRn/9pVA4a9EoBd5Fi9JncU+UQFuI1r5je5ghFvfrQ9a
Ti+EtvAmaRanAUFUjUj4QqOAoMC8S9dgHTTYNu5Gc1uhV2eHSZEHVCUBOzvF58kErlVxtWbZz65z
rAsxx5yDtk8PCTwoAlcc/GwCwpXegnCThFllSRO0q5b1gUYE/3ZWVBoXTe4cShqXYqMSHJhD255y
od97Hiv9YRhUi30y/aCOrIgaVOOSwa73bonjylDVoox1DABBUeFzSH3dDcxlwAJe51n9ThD3vTdd
XGCzt7dsHGw4EecfQvFiJTi4HdcaQVbn4knQ0EbuVpDww7U0UR/c1ImoWPywfTOLiSuC+WnUG3nM
mywF3rL1P5qieoPVff2+TaKNp7EpwUab9J0DQcdk5ienIidKXNJZFdS4VjBQrr+x1qqoYokziAWu
6s8tuy2+LYO7x2HnhgY52nNFp/Q9+oMQ0WSpyYvnTsy3w8i8jZ/SiPqr/KO8oSPk3VfA56iSSwtP
/FwarmgsiijytsYpWrTeeChGF0Wgk6zI1HhyKe0IBB2pGDymKMvWDuS+0/MC1sqT4dbzw1aCYU/z
/jv3NUYx9nTAl2ikOzYTwXcqLYf1dR4TyuoIkpuEkV8YpZ5ZkfWhK0f3JnPMJezVxuBIgXSybD3F
OJMm6beavvl6f1n01YSQY7w0GkdeMVvWrnMkoBq4R694IOFy9bLB7gm736DH5Bn8t00hcGncNGt2
zrXmHXfMAO03e5KO/ovIBPPfynTU0CH6lLXGuwkO6Ejk1frBrhr/byrNqNPqFwVQ7FfX1RrlbI3n
jAGqB8M3xchZsDn1I+3yAo04LSgl7zxYn+AlaQbFSYpAsS6PvQ6UPqA7gUoaBIhlZ9O3njP81zp3
HGXvWW74jw0H1hh0pt1iDZgBbMKMykaNJ4FAtyjliQA8mnSeKq46CdXY/HUuZWETpXUsBmudVe01
fZtjrzI2yKGzV+lDPImsuzV0xzvyH/ifysb7ZaTGo1W0HB5enp38TkBLt3m56tS5sFSc+j27tRTX
wkT7h4vz1q7Uacvdkkddf5G8kkKw/HTuGVctkK7FcPUnl7UdtEOeCaa8XLf3hs0kjDeNI8FRcl4O
RTsd3LmH+rmdFF94CpY6gSFIuyT+wKwDJwDsqHvCvzLugCC4sVs61amzkf96H4dUw6hPdlDBH7X6
s0znB78Yro0yfOOT1Y591TzQedJECDMulpuSVaI2ZnvuLgiIW63dLYb1muvWcDMmWhctEs8DbE8K
ckQHR6Gt9YMquJxJexqODdZ9lAvqxkRp/+iWxH+YNIEMlyy0oLTrtzLVUc7G1dy5JR6IYjS/J/as
P4EkLSNHUX8bFlO7/LQHd37i7CNT5tgydEU/nWSPGEW7cKgnmnWppKehs+Q58EGaLwF5NBd2/QO7
VNOaIiNf/Cl2U7126cDMwODzfqT6sN2V+dp9DHrbvpPYMOuo1LbtE3JTovA0l9pH69SShjuqYQte
eDIwXVcdvBJglFtyRXJ9YEsEwdKT1Kw0Nut1/c6cxaOVdvVHXujeXUs4/7KN2fSp5c6vVOos8vxM
YymPDP2wKSuBMOEuTdjRC//VU/Z0bxiZtd1K5bVdgMm23aOC1hQUjmYXbZvv7PSWdXDklLmKOoNt
U5hva7fLO4hTlki0Wz2HCxPavAwOeTI/r6n9lQnBfgJ+2+7Sfh0PPAdr7MiBdjvfe1lY8Add1hhP
qajYr2fmnacPCeAsWC1FnWDZY5OYRxWXdO1mMRhqzlWDtNqzgLlhhhjVLgX3jLcxd6aT1XD+4AgR
XbFPE5x6iEQVW2a0MGaa2tFJzG8F4x17aTt0nVa+yM7qb/re8yj+Azshgkmg8a3XlfbKufDutMo3
b4kpiOeZH+BEXj9tr9PVecJjjO/HRKCmpbRZhwv2lOns8u3pQ9EtI562Jj9vXdcRRUfgAZowpUxM
64JzwRjrkdf8dRLilHmnq8D9ZsnM49GeivHQeXibe031DK2e5QG51Crqij1TPdlTB8WQjh08HVzD
KGU2NP8Fc3X6Az5qkUYNyEYVoakB9y5nVYYmDxqZArXmDPRcvJXBK5oRtO6i2ex+LYzXMSuCh6s5
J9jASJ660hkjeK7LPs2T/kGls/FaFEzgkW1xYG/S1u8ha+okdPvZexzwWjPxyrS9rzZtftWsfDqZ
FClOQb353gXEyPhadpq4FfAp9gbwFZ/L62A+DOwWH312u3VAobF/o2mZ8Z0NankaB29+MgwTMRRb
Hk9p23CsBrXtNVj1hyyLcnsoeCghjayYQFAFA1P6aXGLwj/yPvGlWd0UurHau9FZbP6l6yJORpkW
kSqH+y0F24lJ9GqnRYZ6xvqWngqLo5Iw4fqr6mr9HfMog9rmjJjzEJhuM59W7yAt8v51cux2t2i8
ddPW4mXGVyrispPHIiXj0mmLJ6iurW9kotzjvIgx7ganPIOGg3DA7l+cWwo6v45Fg43TUXkdZRor
bYe8D8fJqD3AZOhu7XXxDnWmp/Ewb90e7pwVUv/Mt0STy3jxqtp8Q73VeIkt3bNgvjtTSbLsppHp
HznTRaXRskeYpXPo4dRHtG+LMO2G+jKN/qcGmgijQp0cnMweIw3AzsWfeTTMwsjivL/24enefYML
7rgAXTw5mkuLAIVEkYWLky+N74bozfI0ZP500QC0nEnEf288pcckdcWu8NaPdK2zEC8nNwOvQFbU
E/iOvVxfqGxPdq7Us5jyGjOGtufR59kN4HdW41gOLZpNWzYr+B9vizJT6ZEDUjDAsMgsS9vRe44z
MOSqsFEHppyNF9kw3XsunBYGvaqKGtuYq0dlZ3m0UpkbFXbZAtSg5uSsuT2BCtY3aKywrdY22xFB
wlrRbrf0u/Dfi4T0jFrvFurLAmMuX/zBeDNTDmtba+LcMjfiv+rDZ+keAFzNo2XJ0mjQKpiXrtbu
DIhuhwXXg5UWj5vXcVWAGxX6k6ADON3uyOQRTyj6127oi3tgczQNGAcGq3E/b9b8TaOOKzRM7Y1c
n9iJjQlZgQ/ZdzMvauVNHzWGqodl6h+m1qjWAALn1UJ0vQhmlXbn0bgSJsLIjj290KRetB+W5k4X
TOgykJz/AZgTidDjW2/jYmP/qNV57jp1lFX/+nsX+9+19f+ytia+cDU0/P/X1hcyDy2n11831//8
RX9kHvwvMEl9CFZ0fl7DDf9cW/v2F5eurX/w3f5IPFjii6ODExMGky02kOtv/kcCwvkiWGHja9d1
6rqQXv6ThTX+NPbRf9lXk1F0jWtaHLgA+wjorH/fV0vdATRPw9Rps4Xinlulzkz7IHQjFGXHmt9F
WrsQo+z2Me/W5nZbcMr2HuQlhNepiPXrHrYYy23ldqTKuwxfII0UGkgc35V75efmCbg0+5I57/rI
9ghCY+fwLYZUSF+g++3sZq6W9ix+3wR5BM4gYst7tzW9fS38bH/dW+2tEvNlmNZaEtFm5Oy3PJPH
klDEZRpwl26UfGjgewgaBvXiGTeuapdvzAorVi/4RKGZTVCVNWM8zE2bPLa9BZI21xZ1nMT3krX4
h1tW3mUrzQRLo/IohrRY5y6zo3Zlopy7haU14T/Hr0SY0Th1vDJ5D6U0tM+rdvnL7XLI3UXjHWlE
kD9TZSQ9il2n3+dZNwFkN+WjNVjLqShdQdoPM1N9PaB/FqIVIfLhFlBtbMKjhsN1m4omvRm6TfvE
GA4MEtYyebWtb45r3r/N5AUei+XKpsq8+WvWjeOTzxDFOpsW0+9X6Neb1PDUhJNtrUy9Ka/wrfHJ
m3sNRABynYEhcgyutn+9vRq6/OgJNE6c78sr5iSDD7mpvrNDHg/+lqN2Yhz+3MRUnXMh77QttU+l
HLuTTLbtpksYahrbHXYu11sjYqpfEQXWyZABvunyzc99his+pYmfVmsD6Q9e6qvuJjQ+1A5/UcWO
CPzddNZzm1nZFtkeMHH1DM4je2WhiKWMMAt3/FW1bOvwROsRgX7RBQSZSyhPfPeOvbSmC3Lk1QLQ
ChNpVQfHl11r1qoUeTdEZcjw25l4EEGgLb/ygpEk7NQ18d5UpAa7Imvuc+BlgdWv7jml5BFVcIWF
Lb360lEDQZesqWN9rhe6xjHfu2uAcTN9oVWCDbKPOvC9V4tFWTJcKFZyXEGpqKgPG0tJ5GrXSqOW
drXbrbb9hzRZuW97WkzpIvLuOkeOtG/Re+dPmufKI3YQGH1ciJDphmndW7Sw3Wzb6AwE88bmq98W
yZuGCqWdkt7oi9hvXP1Hv4hhumrHE26ApU3ieS3195GEUROmSKcPOlPiN0kWNfS7Rf8opYm4PK/j
+jiAgvIOllkuQyA9TJS5sQ6BX5u8ZpKRWvJgSnTzxZxFdtMDBPw+kdRpAgI8a4qOQEKi44b+rXAF
V2NbrYIwSuk/86JuuUhTfQeoOqtmBKd0aHde1tQfJC/9r2SlvmtiQdfupIle76w/Ue5X3LG63ja0
+yXNW5FOgx5WEmWEf6xGvo+uxXtvdQvEkKQdo1qbsYiORL7OmaHGqBvlA5Edlsx9zvNMvUIPjFta
sUcsmC0S0aFtnoZIWV0eWUw+SDJjfypb3T3ZYriuHrPC43Mgb9CiUBeBNMlfadzX93Nl5Y/GrNn7
NhelijR/TKzYcqV4N8qMEgZEIpZPomPv0iDeYMnuqmO6mv0tq1vix35rjo/Syy0+WJr+XmkD6Neg
10dz4TBLpiPDP52FnrZ039hyQXmyyPkfwKKnAPfFOtxZg9Q+W9ulzGDQixnLNkJuUW4Q1lsMyVQc
WNa809D6vzlcVn6yIl7eV6vRLyaeYyTRhT1tYNqrTEI/MXssoH5SRp7R1VRbLAk8NY29ui66J1TW
LsJ9uNxIh1VJDe8rchr3ZHXrSJVAQ0gqGyrcnHlyxM2Qxoi4/Z6byTP+8mk/SMyqOVY8tEFUZBcb
0tqE/jg7cS/U9mMD6VbHs+70UWtOpJPajMmvEl5xpwTFCtONVfVOM4aWXLr8ddPSqjms+FhL8eat
JebyIJOmPo5v07QOxR1rAy0w/MK50wuQepteyUenrsSjo7vpPceiwsFabkfcpy+21TSPPX6yx4kb
qxGIvEhe0CWaN5No8hTQHLmcMiLfLx7dDxxSC4+VBwH6XlDPcQ+0lDwBrpJrpMsiTV8PYTtvRlzY
MuXY5m2H4Lnmt5PhTztcXT327aGubwtf8Md1Sm1HuWzGB0NQnked3GOgy8E5Q2x07ljtGBeaOBPU
921MnixPOsciL1nYTBqx5GxOsp/mprGc0tKp3uNgaMnCr8mt33bdE84e95jyF//s8h7w/SrtPRDY
aaeSfvtWWgUy7dZrqJB6te4Kiwld6eMU9+yv43K0OY+mXN9u6HV0j+wwW5orivu+mqDs9YZ5l1Bb
bXHIlhTKb8kRTdS4SNWmbdhs1hX+P7X3KSDF/fXzfJat0s9+sRHmYoDdF73U7spyns3YMBb7oWLv
9SMZ4U3mSgMkLnsFe9YW40qToLs+GKVc9v7q+8dZn4YXmbT1/azb8+FqhWCTO7WoK53r49FZUph7
G9uQiHtZRleD6TNgX6/PZDBN2gNJmMaZnYtD0VfW3VTWKCyur44DL0aS08Zy2/jep2hz/1MfTAOf
1WD3b/lUZd/EkpTHodW6PYAPFlX5zFHD1y/jJW1RcM0tXbi7fC7K+8RnBOnoH4zKUXfeDTw4d8aK
p2jMrocmmgallNuy0LCCN8lon5rVfwOzCepwzrysA2nXT3ooGs/ISCwt/nuuJeUTtIuhv0d7ydk0
u0BCudk6pQ3PU++xGDhjznvM1xvBQmjM8o61h88n30LaeJJ9GiGEeOvOzByX3YPjhhlcxiQs0oXu
TqMtbkZZDfVhGrXszUYNzT8Mh0c8hKgp7Fgum0xxSjmq35yLrivMavs2pVFnOvGVNWR5ohoWS/1H
n2zvjL3qtSy15rOYlfHij5P7rPdpd4JZ+tw37hrXZl8f3X7oQneiAcFt1aNTbe8cgL+sPPsoRufd
nZbpO2w7JghL2gBn7end9bXi4Lhedc9iJeZypp35x0FQoLmOGNvY/zI3eyZj0PUs0OmG8EARTjkY
fpYRDyb1lGs4TVbWBx1aQ/rsOZOM683YHrKNeScYwXTXWvDf29P/LTSOsfbf3p7aZvxoPv5+efr9
a/55eSIt/gWaiQO8C7sBIG3zz/sTt6QvAhCVAJ+NaEAB2Z+5cYsrlxD8T/CGWF1j4//zFmVZX2Dt
w+nmdoXJBp7hf3KLsq5dk3+7RdkO1QJY9U0TOiL6xr9wea493NQkr9md2/HohZVWs96HsWOHeHfK
9eBCAm52AGIzOn9ys7ukRqUhv6fZj4GNektkuja6ELRvr44ZVpCGza/rfG7S8OO6ybFjWHW3ntu+
lNVrvqG+t8MmfhRmqvxAn0pcMgLy6XodgmZzn2tO+9UdR9c4Dr0/zydl5nK5UKndxBlAD8amq9RQ
rk556dhFhvqUjIG9amcxrV1OwZqXhnrRbGytVvltZpLnlM6qozUrMqBrQbcO1KXJDlYgxDvfw6Uf
Eze3s9BysvxSgYQ5kmxzD5qc5HFu66Jjgdyoh5m9s1FMRtQa/uvSKHOPqWNk95e21z/VuhWvyuY4
MCfE6gmubuajRh9wEktdj7AhJmM0tVVBshOwEQsbShqI57fAIMKN43HTA/7l+ZTFNnH1MnL7ZBXb
cD90S+HcLLprf/KJrDfl4BeJfN6cbjtCwR0068aVuG/jQuoBtGFHdXvpdVkVG8pYLm1hVblVUQ28
ci9vdg7hUlbNi5Vlo3koiDUCVwqHspsn94bEOczPLdSZXg0V4zyaCl7xfirBjh71utT9maCfj9gN
poIrpfeb++K6HSIwUZ7ZNPTHYQCpXfW+pn4w1XfFL5+m9l94SYk53hrNYNf6E8USOvYHnGlDgIrt
vnULsFTsyP58XogBnRy2f3xQskwy9lhTccwtvzFjjKoPDNYyFjnTY5KVy92wVgRaKaHga6nKNlq7
MgW3resnr8AfmaZi2215Xu7LNrvTMVE+jmyn8ijRKiPKfUKAYdWPKZZlxvLQMvm0Q6PwcL6AgRzj
ysTsXSshd5yvw0drdNWnMfa6SapncOgJ66+Jci/xqiAdC2kGDVaF02COS2CZaUWIiWXIwWqmb1lh
zWO4ocHda3yCmGGtLv2WSkvcUD5W76j40/azaTWRy293Ic/f7fVNVw9NO+r7bCmZKjEpujS8eQsF
NoYobwil9RTUwCRgynWaq9DLNQxzFwPRWFlnB8HzxBQmgq0QJC0n3kzSLMAq1PQTYvtyMkQJtr7O
WbguEHBVJt+YCfwdoO+ZW6VpxWVfNqdJd7uvsJFubfz6D9dv9h3itIhQBGjy6/XLVnCh5KU9hp6J
OYVBkzu0ZXbiV6uv4g7DcvqWdjlU2d4CRDyX9EVVThesuZPuMbmXe6iUSZD014I2TGJ7drT+U2pp
mCbB4J9ZIb9shrhrzILFr5Y4Z1RUm3hRz627GJZXu28xzhSlWs4qN433GjOWwrWysa1cKmE+OoY1
kQgfzF8ahYd1OPJp7MqtGI/Uxn1CfvNDmWOgi7QJE2ZQshx96sxFoR27c/tpeWv6bBdWylq/lPZ3
PEjUe/vDwM/otCOuL7jJwPeDfpqr4yKc9lRS5xh6NB3FoLDVzmxS74CPjipnfBvYbWi33I02u8DA
xYd8o/vZ9EywtAwrPp/nQfUPfK3bR89Yz/6CSmSXiX/Q3AxHh2ey7vSkBoTYtyrvh3Ka7N6vvJwK
17b5gbblR5Vg9Ak6qDJOvLYWRe1CPyZO8TjW0juu3F2ikm/3k65Rghnoy2qQGTYTogfbV9xwdCYo
O2U56/Z0j0EFDEhVm98wC2JDYcMeqUW32GUIx2aHuOBBpTHukXVVHnKdXF7LbCB0Zhbtxag6lI7Z
VZ+aauZ4NszxV1ouGmnBfovbKsP/ApP1zQBAdrfpyFGz8rb7tWHFoVfpeG9I2d1QziaeCHhuZUhu
tOx3bTuwl2h78eF1k4xwLrSPhaVRJbmSXITrPmmBRQrylyIVcmjmxn03uRFo0cZXK944csKM9hJK
utNswe3Bye9Ryh243uxcjH5LMT1qJtFO3fia9mAEvMXOTq0vO4a3bI7GnkBHvPrZ+jNfJc7+Oe2L
kIhJFg1irbjl6ANpeQXJXdcJVW6kAqbQMvqf7GnMmIyczy3WaC+qwLei4UI4g6bH0+VqMWlx/9LP
hs3KbM2z5GhS2HzJhN5HOnrJt2qYjediqLqL23nrk1j0gUC8k/mPlq+QCj0i+i0uNyLYibWEM8uH
Ozl35WtNWPs19Rp530xV8tKVSX4zKUjZGYiSr7q01jgTbbFf5bzGyTr2gXAaKOMWf1uS2KMhxmNT
bXNH5eT0FW8w7t7cGppIIwkeOja+YvQVcX81iJqxi75xahYNBbQul/XGRjssqSbCgei1lsnnOC5v
lnLxW8wgrFdVE9ctmMBPeq47nwY/XwvbpMnvwdUuoVMI/3Xd7OEgrI0Xvdcg7AVDOuQ7aAbOGY98
95y4M6YGzZasdtMEoSLyFnWe+lbuYIZgJ/rvcPx/Go6pN/+3w/Htz+/yYyj/Ph3/4xf9EYqzvxCr
syz7muYUDLr8vD9DcQzOIFeFQ8rNN132Dv/MxFkmwzG0So8cnQ+99a/FM+I/GYaNfy1PEZ5lM2uy
b+OtxTf1mtH7awSuMnFprEk2n022xnOGps7tlm+RafXF2pwpgbBWQCMwgDPy+Vcdo7xKGvZV3Biu
MkdVeygeDX/8i7zKIMZVEFG/tZHxKpMYvxUTw5TaDqrf9GZdBRX5W1uZrzKLP3r5rXGVXsrfKgwE
Qqy6QGZDe7XN2/Eq1wB263di9mr0INHc4wqaHrEWo/BQe1K+yHVZTtZvBUhdxSDRLxSBiEwj/Oa1
/mOVefWjNEaYNghJAy0ke/cqLjm9vT2iWcnHK9l/Z15FqC0ZSWgs5ngqO6ZChbMmpDxYxVZmEVzO
4ew8TzkrSNete3JnbQJqY4P01vMWvwcxnL32dTmtIQdKF5npbOz8zGX6s/vs0VYOzm9hzTyrolGY
chbe8v3wlXg19DQGUJcBgokyFCySn5txKkOhq++lUpJN+1xyCGhzfu7zhr1N09nDNwpoGAF6/g2/
VmVR33qkt3bYeDYcuMR7g4yZP6pmj/QScT/Av4mW3xv+UBy0Kr1byqLYuYUqoy2zixAvuH8QS8s4
kTXTudF0arf02vGCEQ/BEyfjtCsRicMRGe/OkwqHGEnki9uL5cyBuB5IE5sf4K/aU+Hr4xPtYpXi
GNTKuDE6nIUyM7xjzZF0AUondr3uahFA/OaBOlfzaVyt8R0WdPVrJXX+bJCjwfiimrt6sLVbM3fp
CECJ47NCqiUJ7HPkevWbKfN5p3tXKxNnNeCoEhqqsLVYM6VCYR+GOwxYgCHVqELfvLpvC744RMVg
Ln2aZsFeoZc6moW2mXSbqCorY4vp4qEZZsGCzO9H8Nr1FtSinXcYIbYApfpjNmbv5jcZnmqR7taS
ehrija4ZxfHbZ0OqdkqnPTyeGX7P3QausEo778ArtPpZNGlxLzoIBHnJYroEptHRrZlonx7LtDpI
0gHDRr+QYgg8WJk3uDhdVqNZdsq5Vwa4AovoytZ7y/VavEpVqDMOfRFn1jBdcrdjL9J2/fwgtXR7
7ysuKzAIOnVDKip99iGf3HkAvrg2pft5dtmkUD6BSs7dsLTN8Rp02EpGJB0jnd1iwMGajI3aGUbs
nsPSaGzkPIeXdFEkR8PX5dHGDlIFXq/jP2YC4JYLPaN+4RjpmGtgNpEyEGSjajvOtU5c3Aw39x7r
M3oSoj9p0bW/q9M6vZOZZURO75jfKvYr0EM1qV6HJKOPkx38+oSEZqYhzZYadcd6dmC+rE/ThvIV
1Liok3DWenveNfCvqETBWBxqNs3OtxoujhdXb6DDYERKutDq+4STJAdpstXtj4oyvuuMWquLubnX
iEdp5yXtNrP2gimT0sBCt/0EyQCzj5nrhKOAkPbGTqGw0W/qdeoBj63+KoekmfB8GLLrd5XTsq69
6Gx1FSA0M63J0u+YTNLaD9NldVhVKjEN4ikZVmN1vpKK6MbH8boFPbRX4HuDn9oYtC0cvaJWXWTN
Rrk8yUKl3qeVcl9sKDSvxGJ/rcEn9m7sdZDod9o0jcWPFZlDL/ce/0SSFxd78/9aDP43i4HJxenf
iWS3rRyz/xd9lO3491ngH7/wj1nA+WJjMOD969BBCPH4X2YBVDBfAL5HXSPq/ucw8FspI5VjYTkQ
wF/+opTZX+DlC4RkYfzDi/CfDAeWy+//F6XMQlq/EjVMA9cBjkj9Xwn1lu9hoFKucd6YZNJtnw/p
OiaoQSKo8d5pIxDarnahAs0ebL4AV+X2ThjG0UMj1w8DFNBzglciXnut3qVr3yIab8OlTZsDS6Dp
RAupG5Hgc27aqSFSD2kxbJtUuxlz76rs1M7TzEP1tfDYoAZTW2h7vetbIgHciB1Ul4Cfp+8MJGqQ
THNC2rvn+eTPzXBvk/jOs4tj1tiBfba8WZ884JW+U0MbUTAirjKdfugHiKUeowEEYuek4wVLptKP
srT/Mdk6CJkCd1Q9yyKUZrNeoMjhNACHqGbxmWkOrWjVoMVJUei7VWzbnsOSErnU2FMo37z661zE
Q1fmOHatGIbcnSxXKwa/DDDPGM1d5dZe2LFAPZi1w+9fczXmk7KisfF8DNhT/uimgAVrfNGHriT5
s7Tr9TrdzZRZF3dy9QXRtHIjFoubmdUVeSDRmVxpbDNKc8SEhQMHEGY1nMrcvWS6TxLRrB8JSpPA
w67h15QTWxS0J6DACLMDxUTHEZGRiL2GlEMGe30BmbeGMwJLzM12jEZuzRG1qmkobc2JaZ/6Xg/c
h5WqTx1cxJtO5mtooqi1mwvRqOp2No6ICDuIFuS26wY9eUo/8U/jiqXCK8ku5luivaxmTrgQtZJr
Lpd+c1Jq9z/sncmWnEi6rV/lrDu+5AIzMGBwJu6Ot9Eo+pAmrJAUou+Mnqe/H8rMWillHdWpO65J
DSoVQXiDYbb/vb8t7MgH0VXMJ1HF6SNDZLZxljfsmNcw0ZssB5OCMe/aybRBM5ISdLzoMPVktBsE
xoB4/qd6qu1LYyAClCG0Xkc2u55Z50bm5Folhmy/wfKS80jJ0uaRKM+zNy1XUATcTYQssjfKxAws
c4kPLm7fBQJ/Sg/RIa1CzShwhPjlp2RzhP9OAJwi58F3dnwnHnMOqWrkK+Hp6A4PQLXvIwYaIiJq
n0XddvCsZUuQjzBJ55wakVqfZgrCt5luL8RJPi+zPQVT7NVBSurs6JR0yZNZ93iY811gI9js3KgG
hLwg9djwEcmG8v9lln41WuJwmTuFzH/bYUuGsqGLnk+wgq+6V2mh96FMn7RQ0XVp0lQlvc9rsTsc
fhfreK2MR8DMDEl7EKQ70nLJPWl3b0tvkonqBMoUG41+ZCfr7SDBZvcL9Zi7tl2uW+ZSe7TIMUAZ
UPsl6zHw4ZMKygk7RycME+OGXgKTLUbA2D/G+wJ1DHmWci43VSdLMOhOIm84ChGBORzEpTXMfmeI
uH7qHcm76BGuEQCStyqiT94ZwXOZTpVsWyc1n7D7wPY0LMWd2yz7Lq5dTIDozUgp5UNmyBlcV2+e
ra4dnY2v0MG3o5HFgao9mv+6QoGBKLNAzjC9+FPxGBsk+n1lXFFVC8Iwo2fKzj4ng+LwXnr5aWjY
nfTeYOzchfezXlrn6IL+ZIJgfpvCmAoRKjTO6/Fmk6ruwYRXBApOnT2Gruuw7F6FaQPYQpJSxjJE
HDlXO9tmYCka/wt63X2CyBxa/YccWB4tX4l1mBPjvbCXeZ9rVMbOvUpG/j1JnsOoSCWXzMsp+Db0
ttCYAuZwICcCdR8PSPLWVIhapAse2kpQC7d2juSZa2xGr++22NnmQCQV/iBYe1sTw/f1LNx9X4g3
vyHQ5QGUYs7ZOg+hIDFauD76DVhGbjWEreZ9IHJLioDptqNTeTBzxGkEY6r4cjEEUNxaBp4ZqQK/
8I6xRC3NxSel2qs0stNT60zP3kgjmovqvqVmT+H8SspH3x9eqBcdaSZ33/E9oPKESbcdo/xRWP3F
tTu9MhTOYDgKdq1Vfp1jHAG3RtY+hJIpY28Lr+yb1r2JEA6Ey1n66mDbHDRC9q9BM3b51UwdzMGe
tIeUh/qYpxjCZfwJkqr/ONtgMPPSuiwq7feDmBuoFTkmX48rlsvy2AD5+tAizKQWD6HJCMG1jIyZ
YEfme907lMAVzkOdQcNWXZNc5qY9RZodKaMgAz29x0xBdmsXF436mGfT6xj2JEFm92sFcGMTRzkB
dtGNh6mcDCI2oLeIFFGXDlDAjEDMYJZb//Dxum7acNs5jKoKPHTpUgWjSva0XI+kb+38ZMXGS+/X
6ep5/yoRr1kL+/7kDQsM8CTRHHlCRSRtSs4xWM9DZLDKYYBytoAuCtJsgtnVIp195I5yj+CJe8Ku
rUPkpi/jkDinxfAe5669EN4nImlE36RRu+e8zMO94eaAJGpl7elZAP9nF+bZq0l1VTZP8oVVdY97
Ba6vN3Mk+0wYueyebFR+OLtQ9ykDOE7gnwDo4ZHwqvG5I0nlrjoa0UwqI/j2Fd4tDR8+hDs3Ftl6
k1Vp4bTy2DDcZxzk1hDfn2Q/lhK9Y551yz7caStW72zTIJUmHLFF6NxLu3CVpogS9FR51nJoSXul
Fc32DpiTPDFiKFy1XrS+/s/2+n8ls61tHL/cXr+P/3V8K2owc/r9h0n07z/5x/7a/e7MRXKwzb+6
eF3xm+O41JmbHjbaH/fWqHMMhyF4s/9DpFtnx394eW3xGw3P/HMpqRLzMPr+W3vrH3bWIKwQ8iQz
cvqd+StQ/H6U3WyD8PWKjaIOkDGsXBiQ8BR+/sub8r9A032/CG0qgNN5nX9rteqqwajpO1qOUFFJ
dLgthn53cLcQgbvg15f68aTw++uxeVtcxzZdNpYM9v8qI1YFB/40kstxGhKKMwmTXMiRsM9cxyw5
JTvHwtLUgiyOTbAAsMavL7+qlH8xRtuAdJi1rlYgy+JDc36C8Il88ZxRCcig5fgoCvfFA1/660us
v+Jvl3DwNNCjhWylfipe09qYezO0miNngkeKcJ+ZeRKcFQRizaXhW/oPQ/o/+eTIT/79crYAYmUr
m02Tb/JF/OsbKqPGVhOTtqM9yuYMfdviZOQbxTlz0DrywX6yw7HBoRk1nclyz9rGQcSnU5UcdKF3
CJOMUQSsAHKgjKzpDfXpWK4GaDbATqKK5K/Pg000Fg2bBT5EjWZ7EmkhP4uUxX5ou2+l7WHHXYPR
zzPF4isnnY0cFiF5EzfQB2ScyV1PXvB5Zj5/xVhzjDYcJzWzk8YvHhVU0pdkXnOPhYYcHVXOrUOK
9145WC4Gm0cmBbQRCO/SIgpBkysEYUBMmD/3Q78sJ/Sa6z41hr0sim+2m99Xif2Fcf4dKfmCgb7H
YcOcPkU8nrhEqgJGIMWmkOmyy+qFZOaa/dOltSO2NL4z421Obhrf1rMyePwzU7dF0QcInupmmlB6
gayGZxHJZ9ewCBfH7C0Y6nAyGQZqWQz/caIEZjdbaQoxv4keO56j256jo+kPEa202D2nMRyOINrD
IKXH9JrZ/7aPaU8MaRy8OJGpsoCBG2AqlJ/IBx+f9tM+IQb32LiU28Wo/1vhUZlSw0EzKYC3sA2U
k9bqySbi8hJng74tK4vfA9hJPFZWhj9BJ/3RlA4CtdZdwaeKUT8siE1WOUYwUTbZHk8aX5GC2AvI
u5mS4ZK8ELbv/ZDk5rNdZYSuB/Z6RpyI/iNkrgY505ytK+qVo8cECkVQJpW1CcH37mKes3i1krVa
1dDhVRjG+q5eGLGx07wK/Vl+bBave7R7mR0bI7aurUmqY1HyXcCMlpCWKqdDWciPMYNlzC1JH+1T
V05Hu038OxMT/MGQtb5eIqP60OfzTuCpvgZ2XzcYoXNzr0eqzCvlIOMCWUc8n5zkoH27v8Do5Si7
xOpDgss9DCWFWGHnWtCxI/DaWYz50XmZhuhsF2Gzm+rxrp6zJxwbyPIDEoNdlMMFAGpGAzA75qHH
bkcvtXUQEhsiHtv8CJ3CPjl121w4va69MZFT3RYzzw2+0Vic6LGOzDsZNvNbC2Z4LbdmmBKlKBuR
Egc5+Wz/clRJgs20uABMdneN2XC1KJMV9wsc+i378nAf1jHFaIYXfgRzA/DMi3xyluF4mRiyI6f0
jAjJmx1QqgnBZxjhhE3AGt8ywruTMW5V+QijIbauVjPhPkyV/1xVRNKKLCl3yo2ha8kX3yIUEnWd
eZ/gBD+KQX5y+VwNL48essrE6OryTstkgR5YwZYGtLBZbKPbheOQ7UCHxdC802ujbeo7hpnEwJrl
Kwc4EBuUmM4bL4yGU4jxFQybeTfNwN4wnwLzA3RY4Ww/LBm/NgpV86Qtw8UY2o5wnxrNSU9U8q0d
aGWu4loF7bRv6kg+Ok7tb0sro2+hdIf2Q2/UEvuj6Z2SYuTEYRG4nFY5O477tUvOrpebMM86trlh
PT9VnISvWJAWwK0+5FrhfNQVTnpwlesZKKy2VPYSrTDjK0bHh5gHALEY7DHkyGjAygurvGkL75QP
4onNvLkRoYVl39Nnm3wytnDCLyF0lOsozN5DIhO4d9vA7YX91pt2/Tnt5XBbMw3zN07OvceSoG6T
GRXfVyTrVSFQhDzU52pcxteKQRRWE732sAK3nre54gaCHTmtXiMjf7HGxmQMvNh39GIpkMMcOay8
IKAJykmSbYi7QEGC5j5R09eimPHzNtCo2rZEanDTZycG3TL7cMyZheT91rIne5sSRkLboeAQ/p19
lctkbDDuLgMTGc84wmpV26Zxv7iWxEA9+HzuTeikJy/13FX5sA60KEGlEEQG3WGmtowgdYCJCtRF
UlWXauqdo0MK4FYlVnaMjSj65DlBESXzAewFb/8QT08WKxdHfcoQeJPyR0m/+dYxLTD9RpeJB7tR
gaKW7KWjSeXTxIn8Rmm1vLSl3FVZAsgurbW+6a2622cFp7aOGMKRjJLe5IovGQ/Pb4TlAbBhsdjT
UdGeeD6OpyGVrBkNJHZ16awCE95O5G3/+77iPxr6v9TQLetfbvLP77p9n3/c4X//sT93+PI3pG7l
+raNm/P3mfkf03TXYZfPguYiK5k/VBTZFn5SSMKeWLdzv3Np/9jkS+83n19nmvwXSo9MBu3/RmUR
J4OfdnH+qs87JKtB3Lo2t8OPuzgBZKNY8ZFHfyB4S6G7ZJAYVTq7xIDNL3jemuEhgjt2rswk7k9D
UnZ3cY3UechSmATgcYa82MB5T7YE3+Um7OEQinqKtlEU2smdP7TmYe0WgPWIEWfBjX8TZRYQcxJv
4eMkSueV2/4tJwYV8aseB+7Phy6rlrtW+4+EodIt4X6KkiqVAxzBlkqYiP3TdT+urUTcyLgbFc0B
HQn4Vz9jxE9HSiLuy3LMzq3GLlgVHk0hK9Z7VNh4bMedbgoIMDvLsKz7cBFGULSG/60VujJBhEt4
5ENBY0M0IEFuqL6g+GiwOhI9Ldwfu4VAuL5R33t3tRt/5vNP6Jtr+enRGhg0AqoHDmIJv9qmRX9a
wOBuXdnzg60zkmkTTP7ImRd+4b8M6dJE5Ms989UtqHBS9QA8S/hUyBBnORKswfJq9Fzd8saRAz0A
/jbpkNkT8i0MPX3whQTqsJWNLQccnXrsgUUdGR/7XjoPRCgLmB29tK601/rmYXSs/HnOctfbDVFv
vepi3URnk8lvy4t4uvXq3Pi2xKO/nWQTnrN4ir8aLJY3NRPCw/e/r13/Kr7Zet6k/O9J5B0fRok/
cesqQi57U/floe/nYQu/aWH/yJtMQqgLSlJSlDp1ieCxRTYr3vRdlo1XaB1xfAxzK1uOzHC13MeO
myUHuazbjTRcILAaVXZe7Oo0aJunJIgblsokEq9ABDw4FPXsmeCIbc6TXcF3wauzc9q37Y6rJ5Du
WychVOU4D/go82dtyPwhrvX82tRxe+WV0n9MlwGKvRRa7diIyjN5o+gSNqQG03mtjfNn58KRFbAi
9R8EF4DCcWThRaYL03xnEW15ADlNuZDTYDZVfqc2GMmIIJQgDjy79Q85qtS3UUkaCkNdwEC1JIXq
u0iQxNn7qdnFN1le8bv8npGEqpQgNmVLRDsIRRrtOegIUN2HhT9fJ8sIyIFHyG7pzBCabgErlRyS
d7A6H/puHsvnnN3/ofDoJSRnEfs52nFSeIfMMtuHrrJfnS4HTuaYL+TzZ0hNQ7M6NvvFWAL8oNdF
FC4d3a5K7RNvCXERItcBqYf6H3q2IAfh6dtlyasPrVqKu9aQNH3NM1VBiW2d+6jEUC6aKEChso+L
q7qASddyplJlZUjiPt6OuSOf8C1zSCxmYFahVtyoxEc3dotruBT0ewN0CLN92Q1TIKrOZjsbpnRq
jq1xaGrZXpPJId3lyQzO6uh8wL8pSL0wDNqYbmuuKfY8TDee4bNFoCURKtJkuq8DWc7r0LKiL7NO
UyrtqpOGOrdb6rXfTEk1blKLec5mBkBcbk1+5m1pgD7ujFRP5TGqiuYBlE2dkuwFWNDHg0yIo5XL
E9RBiHppE98MHBKoI6+rZ7p3wFw0rglcAqoGpI8IJHJQAlhAXM07eyfisg1kX1IHMbJQMCzLR3M3
KDVfIN1Wd/G0tC8+r19SqLhM6akuKrcFUhXpc0+7CedftVYxQkvtNsXaD7kxm57+udit0BPRALc6
F/GjoiUO61COq1XoIr0MpKyZnemEnG0qmBhKxUhR+8MESicCZjkXb9ViwstOYDBUnAVuqrk3HqmG
YPHvBXBdf5zQ290y74gIeYv+QNMp6R0stewPWcyJ/bAqtaoPP35fWZqsC7/5U5Gd84o7VGCqJre8
3kU1s2hY3KxRGol0p4D0mIQfK+qV6LojTl2p8jBFLM/4K4TN7TCKe6JbXAif7rQrBbGsbb6iU0dz
xBMZj4Zf3mCymG9aTXUA7OWlC4gkL9fas5zLd2XkP9ulf7Fdwjiwxv3/ISL9rczx5b3t/us50VFS
Jj94Dv74yT93TO5vUA0o2uYDcYS0Jb/0jx2Th8LJg8+zabGAMvBdMv3TgIiSuhIvXM/1sZ6rtX/h
zy2T+xvbG0VQbrUkMF32/50tE2Gfn7ZM1He49KEyAYb3x1/5k5QXzTaVt2kUn9rC7S/Erx3yBaJu
L3JGd4ArQHwi42l731rGZi4i7kFg7hi/rfGYxRq0ahj27l7z3H7wPf6Nz1nomUxxfqA3bD3C9v56
8EBiwujTZdspi51TG1Ktve/TPly2jkGiBJXSyXnwZw5sdB8wgVMX07EJ7XPpZf1Agwzc46jwoifs
9QzUB2dN5qr01R/HZ1KiIVN47DxPSzcw3h2JbCaDQcbRTvu7aKysc1eVrAfoSesMfgUNcWBs7p25
Sa74EaveadMljVAZd0lYp+0untLxqGVTXS/jXAJ8leYLI4fhkkpzfuREK/eMMOLV20fZmr+sr5wJ
ZhuIQiU7vEr5nopOHO0xy81DFIOWFXKqt2nLf8ZfaV1IODxVGTTVyOuGa8+e9x7L5tbABL2LUA5J
8yV295DVqfsBJjF6ni1NTGbwc6w9C9bKIfWMZef3oY9lbbADUcNVVHOTg8LkLZRtR9qkQoYSBgaA
cJJAnbL6aCXxlUug9WD18S0TyaHbidm0853L8X1rO7QJlnm02FedoQeI1UBtMWws3SYsIB6M62So
ndN0Q9TCCoxBYF9IZwndqGX364NZuVo8cexS8yMMAWfX81qCLOyew3I2z/6on2YsGVufYsRPqErz
2WJajMHFi3dOhijCXH5Hq09039qlpEDbZayID6u5oSGSobPPps4lclApuotbBayYkz+s0+FjqENx
h+klDZxITVe0xLx3QsIQ5pmkaHtLog/LmLbnyae7MVVyK7GmXuUqQ16wVLjDEhPeWbJ7JX8PERLj
3SnGUhddsJ/kw91Eb3Hzhh2lJeja9AASButOFbVzSaNGPmQkq3YoTP2V07aN2nbsuTt8I4W+7oX5
aZxopKL3EXr4aL7bZfHJHccKp4tTNhx9bTarTK5v59y12l2hZ+8jkYH+cTFoxIS4l5OACZEJlgKa
Ntb03gG1SxdzznFiHD/F0VKZnEEAqget0eCBAKNmoRjNInDcrgiS1Vp5N9DTuM3wzl/VDSOZ7cSp
5W6oxQc20R+X1v/IPnejTekH2gWdBeotQfSx3bjRByCJ4mAitr04ofcYhfW7CcqQDTNF4oFm8HJ0
8mHwbimcqMFsckZJYyWOEWvOPb8hIpLWxjd0OV0YnYynySoLxBLKByawke0orlu/BbnvhZPG1qnr
jwWuxf5eox7wJwF1MPrww9BDhNdNVl/PA6jRdiWQ9CYwM1vGJ0glQ3MnFuER0Q0t3H6YF9NLJmn8
C5KW5yvN3pVz3TJmDlwJyjEmIxY09bq3dSHrWbXyXlDJZ2fTLZeScmosP218oD0uQocVxt4JZ7Jq
5jzuyzVHF0159spwgmhh2owXZOS9XaIHU+NjgUgETbrJdOrcxVUBq1gBXlQjsSBvyNB62JKDJICw
BD+hPgwIsdvBKqLrcXBG3oF0HW6jJp+cztPXk9kZz2O0i/v8wn412hV5iyCTRJUXTIYs9ml9oVD1
VYBj2VW6FadpCZfA4V9dcsesrq1cNgmqnDHpTVM1wtw5+DrcU6Y4IyhXN3cSmtij52AOUbgydrED
Jng718t8CA2A0ls/zzIKOXx2spOLtm5bdKbo4RNqWkravo8nKjd8vRcOEDqKLm7yJZq/9fHCFH1w
XQ5AEVtd8hP9YQrbLyTTASW4MX7TWDEywOUG2IHSim2Fx+cqyftPPFjYfjNpP5YLHvNNDoZ14WQ8
jvhMiqT7IkqeNoGLU/wKbdnfD5H1ELnKO0qDcoTEdGumEV56IO7CqZ50fQvvdGPxgA1QxsFqlQaO
F12aJ3N2Leo7EavViAGI+LR5Ud0IhK7SHqEO6FK9a/mXqXQT4Lj5fajol3DbyD2MtY/qSp3Etx7S
98oDJ5GKo9TecnrOd74UzanxLezMaQQbwpzkB80oy6gmsdZl2PN1XEcJZYWTt83yGhbIgh/OwdF3
xgEe7qFfXWA8N7h3pvarU2mKQ4p6DFIKWK5A50Bv6+34pBf/M7a94hQ5+mvjo/z22fi5KLApmdYM
yKzncWPp+OTpNjr2Yy53wAdvBgpwO6S7G1lgRvP6wbmDNlfstdHeRHN635utcTfG6YeJ9/UcTg5t
bmZ+g2d22U8qw08NodExN4ryeSxnLSEpqPmksgZsLdqe5ic7wxoz9ryv902fROpMHm7ur+fWjCqO
T4RXqaKf8LhgSZ8jguwY7kzEU2/BXB369fIAQ9M3XlEappnCXxdQGlw8TPtDVrrLhlrcHJOV27El
PuK2fnBcrdLdMixsZVrQSDcD7iy+Vo4lNwIVH2ampYv3mfoD3CE9DkVaDMHI1KleXmTdTy9FZU5n
t0utS49H8gA8ZMQ5VriTWsmVw5mp0sjSn9MejeTdMZ4wl8AqWDG9zFBvRIBTJoJ9eh5M4m4bBwrt
vbf0CfXrRbtDWguYV4/7GRz1V7qHjEMLnexDO3vNfsTQvZfQpPFWU8O4yRrJG5TN2bTn8BI923NI
N026khVJvLHpKCQgSr3Yw85cnH4zVj0MZ55uQOxIf8qLphswDjqs0Tgdxdz7cBnSwdw7Lc+2jTfH
1DW3LsDgJcvj89xSaLtbvHboYbLO/QVvvnEC2KbWUyrs2I0pbf/WwoTYbatuaZI94oAfVB6zUPh1
PRh1bOc0laSxtZtSM73zYg2QyU9HYDlqTmid8B1qGMJpr9GzjzT8TQOlJfg7N+as3TWSO3cvue/7
u5Ch71WRrk31OR/+6yITjHStc5BQOEDiL13PqKNEq2+yhObXiqoOLJgjBaN4ZwM5GcWNPVORtO6A
QJsXijiEndjmCwO0FRJokv2Nepot9jX0F0gjWWeSHYOWwuK9BEz4sMr61meYiXhWXMcsmAdAqce6
tWJbfY2Fbex66i+xGolt1yna/kh5F7cUdXrWVmUxXR5OfF07Y82psuiuxt51TgqDIe0MdNzdtbnu
s6B1yhyEkdIBzll59vq2GXY5RZVfp9DDC8We+wmvunsJ7bhU22Qe3KvWZGu2CyMr8q8L06HOdHZf
u0K2L3OIu0xFjr3PwVFtxeSYJy3mRW+pwlUfZW0P47b1MMEm0mUdwNp4nTPmeBfM0bbYpKw31tPk
nIyGhZnYVq8DYRjITrpwMRM1Cfa6zsRZF3WYGueyk/e9VcnAUSMRztnNgsxO/AMH4j5wYA1fFncY
b+Y2Gu9bcLRUYY0TWC/YNFVWx29zM2LAE1Vl0+dJl8+mtmodNGIg0re2p0jqSQOSh2ovBtP9Kkox
XdVtstx4+IYewDS5zpb1PKUHyKKspDTz18iiPHOHxcw/VxCJzwl+/bNZhw04XKe5mE2kmNx0IzWp
lOCKVQ0wOK4zdrPrYIYUxd6fTKvjhP2WMgUQW1lelPtR1c4hzQ2KxE324rWfj4+VzuXeMHUAUCO9
TSIInmlaDDcpdLkLiwSgmCLmZnHBXLdMgK8lQN5tbDR1wHiEdCeez2qbDRCdKgoV2THY6aWGGxnk
BUVmkU90OM6UsxCwj0eQlb36NnTV+JXcBP66Oven60GISe5HbVf7/5z//3eeqO/2+//5/H+DJ+r6
fUq+VD+NS1Yvzh+Hf6IBBAlt5UifL8tqi/rH4d8yiRVQYMnUg7GISyzhH4ED6fJDzDZo1mFq8uO8
hFEK2R4CixYBQmHZ3r9z+Hd+svGYPgoCJiLHdhxmgFiJfhyXNHAb6Ewo0yst2Lq82XADKFGz3c4O
TA7viJ1yXE9orBJVWxinCjewo7fYtspjNSbmAZbN/FXTs0sGy4SpOn2vbJhK5b4z1KTUiICeXpoj
tOrvBQ9ZPs72A3Wmy1r+MPzeBZG7Jfkqc45wOzGEAF7s35qJ0bkcV/rBkmycO13PD7LUIX2m49CZ
H3M55sm8TsShzq+1d2VxTuCBbScPS62gF4NN1CZanGyKr9RAAsl7iIULjpZSP0+iWVowynHvpGVd
tI8tKokVeATpcvMladxu6Q9lPXii2LZmUbKVtJIMBJrZEEFo9d5t6vmDI/ISDto8Qon11Gwsn2qO
DMl/TIlIz0k3/ysBzjFXXM3/fAM+v+sCNs5f7z75+8/8Kb1Zv9mulAhopiX4eq/mwj+HlfI3W9qA
9oDbgMZxFFf6U3pzfuP/wK0oXG4v8jgIZn9Ib1gSaUXlcMD94llEcNx/5+776eYTuAQtfI/8hVyE
kPn637+83Sdl1P73/7H+r2fhuEpoyj56HjUdRRwTFkVH2PzlPfknzrbV2PiDjQ7uDq+RYb0k1CR/
RpiGdLQKiU/q2Kclpi/2o4AdprD6tE4fPhTKlad8AZyzQ0SuP/762uvn9beLk7fyaCWlqII3+8eX
GKs8x+VFrCay/SoDg9yOu2GyuK5jZvcpRK23yC9qH4mJ2rZ2mZP3yehKaB9ayV2urWUz92ly6GgL
2MrGaM79SlhpvXRFp+dYsbtZI3hAGoZ06ob3Bd6b3f/Hi3ARWnGpkhwTP1tHTc1+jEGmf2yWSQST
XS37wijsU+KO81MjzWEbWpkrA6NgcGaZU/0RHr5HY3k0r+A7f/pAufn0oWpJA5s0UB58nwHD4GU5
/MchQ/Qbrcci6Tv2UUvHkRqk0eHXr+FvGi9fAvpSfMujFNNF2f7xc2htyejSpeYdutKI0LkghMCf
Pqxbpl9fiafW3z5x/LUScyjPFcbwP17JoRyNjBdXGgg0HTm+8uEprznrTjZ3pkOW5tfX++kmsj1e
mY9MbtNSyZfsZx+ssNqyLOgcO4JX1HesKC2H4ci/+vVV/sn7Z5uE9rEjw4GRPz8nfSL6Xj4a3lGL
MTlQkvqtln5yzFrv8dcXEv/kdnUEqVemyqwLf1sUUjgg/sh38CiYGJ0Wt8VOBXPtMM98cHMh13aX
mIFiVXXZPX2s3lWNfrmzU07xMSOgS+E4zZ3Gb5lwIudpXluJSe8FU9ljhMHqTJZiPiR8N5+GyC1J
jC0mrNYoHXkW2hEXIbbFw9ETybEVqn0Z1ZIcf/0i5Xcbxg+LEi5sy+LtFKtNmu3Cj9+SUKBkosZM
x3G1/EC3orBytQHRgJPtq9UapPAIMdDDLLTahvjypkfMVQRAvpuKVnsRET+cRh2eI+iX5oslsuTG
8WcbWRVrEmSxQFujeLD8okHtHXOqj2C6P0I08qHe4sSjXWF6ouJdUCaA/SmL9oBCo08sZ9lRrRap
qBfOkaKc6sLTJT4W2NMCScv9kY3RjJqA0Sqm6fjQysp71KsNKzWoIykJtncbijW/xDx4tgVT3xNe
OMxnOaaxzbAau4rV4jWEygnqQUDEt+t+q3qFF6yzouqY6Sp7RpSBGoVmSV+Icev49fx1ngHOequ1
jDijPDihjd8sVYj2C00JO8D19p1DuOex7tvihRhj9g2yQ4UYbPp42FYQFUlG6L8UDcTTq+uV2c5d
jW8Y9PNTuprhGAirW7Ua5OBErBvAIhlvMY82n4leOG8mnjpjNdfFuOyM1W5HnbKxo+A4CgxXn4uC
yTJ51CYgOXmaBqO8IfeN2X4qR5x8q6nPIC3FjPlqfT93wMrAma0WQNp4McthUHViBtX2FJsnXNjF
lb2aB43vPkJy98uN1Ru4C+fVaGjyfMGQgvlQVL536hdbvulQtR84yba0YZq9v23cVj5m9r5crYyY
e7JN30j5Vq1GxwyI607SJVZAYi71E/0WHPagO/HRTHhbVsPkiHMyjuWdCDnKsrYNpy6v5s1sTB30
21h8lZrPXCurvpt1fp2ExAvQHzK8KHlP8QuH3bjo2KOaNE4IhAgzsil38qfoganbdRipT/FqAI1X
K2hoYQpNtXohqkUbalnuRt2C7VktpB2qO7qQpsZy6kesHFhNgaliOjVRAPu0MTbdakmF/hizRGFT
tYoyZTJTTRfDw8RKaxOgytXYaqwW13o1uxLUsbeYyrGk6O9uWB5G7o7HECG8yFO4ZceEkuPVQqvb
1rg4S1UxFcJgq7EEvCHpmHd90roeI5bVi2uKtL5lEsEnBN8Ns+5s2Sc6QPOjtVp53YrbRRlYeDOM
ftQB9QxD6FWJGTBsqHEJt5OZll/0YEevKcm7r8pt51c56PFc0F5yygYf1yPpyyttAhltuox+l9Ac
Tr3F/WXMFIFhXaZzkbm/21qnMvHdBZpRo4qgMKOCeNgyPdkDjDqOAPEJHb0OaKRFjJ+pavZlnxwA
7ZZXCXYqYmyIbKSLy6u07InOJXA9v/cR7VTVzwdDeXS0tGaGxXeYOZHrsbrhFJPvwppNwTLMlB5X
FObWgrl/EvHksJbQgy3e14E5UPXMK9ZnPCQChzrjOhGb8wXnS/tCk6p9K7hRb2Zs4f2O4RnGIoSK
4d1KSeP5uUkbRJrqL7E7RbhqEvcZ73x5BWfcejRM9hd0ssUQZEd2JwNbPsBTSLSRn/LX5VPTbHqL
M9CEjnmfR3bzmqYy22XmMu4Sg32h4dQYQjNLnkacLfs68vvnqmvzU4Pw+nUxYpOUns3aAyh7gzsY
m1dehecFL8xxnmV9I+MlPLsAjQ/zSL5niwkCrkNV1oGvB145QfHbNQ/NEEKKoOlg0IDwiW4Xt8YV
h+eJnxF+3r5EtBIxDZL8JVmP22sYOl6SodZYq3TRtqgkdQLpx87/Y+/ctts2si36RchAAYXbK++k
JEqiZNnyC4ZsJSjc7ygAX38m6PRo2+kTd977oT2StCWSYKFQe++15roXbAzwXFvSIzprJlXSzdaB
14cnzirOugrdANt81pwGmvvIlAhA4Qw8vMRDw75eWgxjwPzBi3Akk1Ezr/dhYTgQX0vjMvECamNg
i1vNoVfztiflfNb43Za5kOouTBr4JzKyL41p1RtUdOKT6TtY8fBneoTe79vEoiPLedG+cUZz39Vs
CqLpbRQ1NZFGCrZlnlruesgStSvtUG3Lon8mgMkCltYxuUk1XePYfGjCIhhWJJoN+6YaJrXn8nvp
VyZwtbpt2rxGvjXBfiQQmOYo/Tlz0yABC28DgiUrdlbacITlWlKdiYYe8/l4fbz/TzHyi4LVQjtB
hfn/F6xLx+gVren3FeufP/TvihW7iQWAQuLfdul3/LtiDX7zXNOSLuT1K7AVR9gPFavvALLyOOd/
LxYhK0OSq+0Egsrvm173H+hr/3IMdlyKZofxBHpd3/3ZkiUGtx5MhjbHwTdIukmLyLm3G12d50z7
vyi7/lJI8FogUswFxiEFhcuPR0RktgQ6+KI4erYmEGCYxDlBFvcycQVu65pc7e++iv+mTnZozwHI
pSdArfftyPpdNY560oJyZ/J6uaB3TlcY6X+CbuvcjdImbi10beYJvnjG1Gv94tj/s2zZB0uy9CKo
l9h7lq7eD62A2jA5a7QYK2YmD+95lpOFmonBv53EPF7GcA5eQsv81Uf+D5eYiZdvS5ceCd7FpXr/
7iN3LSxR7Xv5sckpyRn+dO8DOH7igeJmfIjM6R+/IE7PpR3KK2LqAy384wsmJqmE5LwF+A7C8sbz
GTJP6H23uW8bn+1wcH/Rf1j07T9WowxkFvMgx9elPPyZPMwsy5yjcBwOfTnWnPzcsLVQd9ZURL5G
grFGLyHOPmOWo0cMxKUenOKlqCpPr5WbziSSea136SbLQhUxOMiQqkVbK8Zg/MTs7herAMnVX98v
zDHufayI6Ox/hsMVeeBHTPb6g+NBDn42cssJb9oog8aG9ISArjoS+oSGc0KP0HaOeOYenC5GkDUH
y1TgTGI6mceczNi3yG4b0rvdjLUEu7+8yWdfnMdY5YqppEVuY9EM4pxbtE7XderMYtOTr7aM9GOL
0DVr9neVM4oziVdGs+09s7ypjGm8iA76WkgYKAnuzVA6X3w0oRPhHPM4bP0UosZNYzt0Pdgl3E2M
1iFYIj6Nj0mmgvBSN2g0jw3sBbtYcbwzsEZasxLid1Ypo+SVAEg63oG6GeTjWEz6FlRGhuDdSZCx
Y0wA57BsBA2UR/BUQ8tpRXfjQ5DWBG4C769e+8SqXmdkLEeXIHX8l8NQvfq5PTyYJBXl66Dm/LEc
NRe+VOO8+Y05XpjigG/Lh7AiarMbL0ZtiGeno5MTz7Hz5gSOhfFpCkbi8jqaznQWOSO2oTNeetnw
SVFqY+zMWl4QwlX4YiUpbbUeoOdb1nMd0Vlx3dBuPfcBX9rs18GLrmfnzcWcfIkjaFe1rR1kZWXc
+etgNAijbqlELt/WqsLvC+UMS1B/F6coAbKkpMqXDh/WmoaKaHs9ZER/cpYkN9ML4/yY0jPjEOui
QmQMKS31UQ06ePE5NxAHmhLdvM0nyToBSy/faFFVryqquPmhJN8GUxO8VJTduNuKmJWBccBYSzyB
Nw38O05KZMo90FmiazC41N9r7u7qdRwR6BPTjp0AU2nDlxQQSXzsVRKTuFgtn1VLFFg+vozD9frD
3CAaoPflVqWet6EahEZYF4F5vv6dLiSbJZ/MhH1jVgeDz/qovG7Y6CgIdn29pONCmEZb26W6OrRt
EoY3ArlTtR5azem5Hv3gQty1AJ3c0fzvVx32hOTcYaqsnBUR2Nb4BP3bXE5zEE2HXQbJeBUScoEW
MouFedSi84YRAaJRqFPbdrGxn8w+0Zs6MqbwUlWFkxGuiEduVai+C2+tOZhesYjr92EyOJKhO5vj
Bz0Zlv7YXo9tdK6GfYtGWq9mk6BdA5bJmsoIybUzOFzn9plQbbUdl7wgznzTDq3Lul4OiliUOTL6
iX12qPTWw6APWEBHvI7l+OzmKMZUhR0ZwdJ0lk7qMt/nPNouJ1NKP3fVTaO4Z57aXbSqOQ0Cc3A+
d+g2KAbtFhF7xLz5ZvAQx0i/pG7qSZJnRENsnE++43vdsm2izvdOaCrdc2UWKDIpv6dbCHM5X/iI
eQSqRAS9uJq79wA3q960Rh/FGxZ3cJJQH4kvlEOLnt7zwhe7aMkzFIb80KnIYAJfvxXCS2AC04Y/
1Jo2K3/RZtE1qD6i1ZRShyjBv6AE7ccLjznWshUWKj64RshTel5qj5aetoN54CWfFMZHL1qUBM4w
jBdMCuHLqDhbVFJUr2Bnxmw1pPptLGHWJY7Lhknx9pwYZvIRXQg3Fm4J+xia1BcxzTsyhgPSnYMA
zgmP0RLzdb6d46TYIJSVNJPs3HdOTjabwce5rcTnvDGM+Tgr2ftHO29mIoVFhbnSbgTBEK5l21/m
aHDoUhSoyIMqvNVGFT3QAFDHCBKKp1T9knXN25SPy+4fixfMjP0m6blOtGTY5x26fSfSTazPNEno
ADAuNu+qQHtPtBRTxnGDPjoQSIeNrWux5r70bmS4CJwCfAn3Y2+N/W6W1kuOPGFTjkggcA4BLkZG
WJNMQxL8gNs7LM44o+WXTNj8/YonVvPBUYEVfgl8HSMvq6uw3M0+4J4VCVe9XKdtatwC3ey5dHlY
Ues70Sd0UmQoycK/9+hZbRI+0t5j8J8SpxG2r+XocxapOnqcto4BOYuBr7Um83IbE63CZiGzqAFt
2k6AphP/bIwTj4UcZ/61UnuHyxTcOtRoSyTHzKLBOzBe2og40QhODEsJPwdWFVWKM1NX9tLatdjT
E4JUXgaLd+N2KrhFmmgjwM8C9sGcaQQJjFjLV3El+Q8qheC+Gm1azm5WkXAZWSn7fTM0h0kN7IOD
E7XtHkSWf4uNmqmFX/LKCQ8TAs48f3yobF7edTQNQW/iOQ7pDpdQOMu3GZ9Gv75ugR6W2mbrQTFj
6WszUw+dLkhM7SstEZT0eNIyB51d0xnte2GnPDmE3bAirLl23gDGjQ9t7LBP55gomg0a2Yysr87x
ODFM1DX7b29LFE6T7WuVcJIIDYPHl0dkzU2dNc0B4cL40A2cfXNA3FtBiPN0onsD6or+bC4BLrqR
RdR8E5Sv2sKEdG85A+86zis+K3nevGSB48K7yLrKEDsy1pVYxTPIb5hntG8iElxHo3SZ8iy8ubh2
pqfQKJ1Xl04qGHfE5re6ahCEpOD6Wx4ZInrWDHXpxpqZeytn22/ZFz3xlJUG/bZeGX90TR3sVa8D
cuW5iwUNDi94sUZid2ilMvhe10Ennu2m5vEU4YNJd40n05l3Ei9XtC75xjOHUca6r3yHB2bDVvUU
Lt8oXRO+pj5nxWUtX6MhaqoGmg8mRbfTVkaMmZcG1YswJtobXCeOlk+uHRv9E8pV2PTrWKtI+Rca
roHLowoG7gJ7iuop3k1pbEQCFh+nZehqunNWnuC4kaFh3camDNN1mOXxptMZXV0XdW6OIwgKFI2k
U0rQLpI+miXwcqYt/8N5T+jHKUvmCkqBqi8l8cq01JTxaTSC+GR00BSGVvHomRDQRhYqzmn0jF3W
03nAlOxuCuRSK9MLbuQE6qjO7cfIZ0u3m6jfCTMSm2YmObcZx/pYDgB2oy4Tl0KyxQBCIHwwwZND
FDgnks7N0z/gCUHxH8rwQFp0TjO/HsoNd6Besyv8UZAbaGTTfTBKfWRdczDoa/M+6CrzHmvVsBkg
v7rtlB8wNdfQ+KLwaXR7spp4iG7wKmmGdfJemp28I123eOTb5rlMM/LEky+HOpDCYTds0gRydxsF
2V2f0tKyuVT35lRFHyrD7fGoW/a5HHLQo0y0OECO9T5D6L9xhwc7FxdOfsWWLDDzD6Cozsn+5mzL
CdgixagguDf0D0Yy/85Agi9E9tzCO/AxWm3y3sxKDtrGAOiDJzCArn5YdhC1tE95XrEbdkmJAtEy
jq491dUdYkYWaa7YbWCksSJnhOEEGgDQbR+mVCcoiDl2/6IUlz9XJQtZybMdGgsMy/9CYpkHKwl4
4lVoK6+HflJO0IAuB9+/L8H/Uv0wnWQqxPSdsl9SuP1YHgahQkhXdtUhIyOJMD0cK8912xgZPStR
3qAUp3S5bod//7p/mbnxuosFGZcOIzcqxR9fl5I8I0FgrA5jkrlvnZE3h7wds3GnPcX+VebFdAFY
x15cw4GNfzHBpG/zY43Kqy/mZ9ijmHrQ4fz46kSy0T0RbnnQTkgBMvuN9Qzpubyhg81uD3qZP82q
oSxZTt6WJPzqm0bgfx27X3Xslk7Pd2vlLx6v+zR7Q5r/g73L+vZDf3bsAomQBIc81i4BYMoJWDx/
aky+ib9cTD6edZVq8X/92bG7KryWXhqyL4su27+sXTbJtg7aEpcXWX7un6m7HLqP3y8tJGaIyKwA
5QJ3rv2XHloDO5JYa1GfZGfAT5YZXMahg+3T+YwJC1UeHTKdCQJDj4XyqnF744PqnOQdiN9yEBqN
BsQMSvsgDvdGD937ucdcdMM0KU4eOrcg/KiJvVdndouTgrd30+nE2gTLwaEmLic/MWOC8JAGBFkM
CXOUqjbKV0Zx5R3HiWre5xP4Oo3LOpqVVe3yQTfB68CRxD8Q9xRxnqkntKd67P2HyXI8kD94l5LF
NLu1kXURlBhVfvw2dIb61F+z2Upmp9GuWnJwbzuiUrtoZ6CjlIvLN8aikOvYt/U5U9yR3o457Fyd
sWzycdXYNh6ezymR4QEcjd3wsCf6AwhUgYSO9B1yNwIMTdTNeXj2LYLYNAxXridS5Cnvdb0OEZGA
sB0G5hdChcL8qnXW6nmbqthhBJPCJ2LSXgDcS9d538wGCbQ9NqelI2/k0PWAJFJJ+nMtoSgllZzX
ODSiAiNDVFkKFjgAo3JO3ueQIacDGj5HZ8K0EVITT345RHsrHcPmjPneOJoaQpBJ0tBqDgx7pUFA
rZJWFUdlGMM+cioLNqeL9ttuCeweqN4eRaadncu0+Y1cJdhJWZ+t8WsRRU/K3G6gWL4lEsbel63M
j8gQ+n1aDDUD76KkaTlkC9BwJLBOQUDKi3Jjuyq6xwZZEBCSjRsXfvZGdo7N3JpJdzsH4WOT6/wj
w5aOYNgw81czj8T7LHE/pGUePYLmah80DpJHQLjDq8L8vSENOTw1lRofWQ/lbhrK+AVHf/iQWeVE
Kky1TE36nkmRZ4UbLWLvHARp+KKq0T6MyjXujTFcyJ2NgWnEa+zbEHHA3kiMeN4IIqGml6r2OW+F
mfuhdkXxROBUilQhVNG4Br1sj+s4b7xxXU5gs4oGC+gq6Nocl0XRHfU4N3udpdELLRL7JpjJ0yGl
2NHPMhBAlP2K/hdo3ib7Q2iJsp5JFvj4qET6lFolqidEow9NPHvHRjvPCbCiNumlvZL26N0KDicR
RH1O4LhO+uG+jyLrhrTB8sDjjeZGMvFd91nbPKrMLV4aBr9MtL3qC7PWj6Imz5b+h3/im863cADk
emor0p2nbHxkeq5OBSzO5wjJyKfenvN8MUNbX5OyMW+MufDgV9a2d9LZGOxkUv0O4Sw80PittyQ7
4dYOveQpSP3+k+km2ccpneOPtu7iJe3NTz/WiCdIKuMOc42u2dOUsbaBp7tdXLk3uiQYC7pFtidB
itzOoHBOemzBBRVEQlfgdwKD2FJAkbODTHSF9ix+KMJkBNhUjc2arEWbVUyrSpGljTuKY+NGGvW0
LXVPgmgIC4Dr0pE3lKH7N8w1kQ76VJpBsSGlyHqRnAfvcT1+iOfmKakM7310SK9D87/kEjiMMp21
Vc0gkZtE3uR0wW45XlYrN2nDjRdHx0C23t2kGw7AZd8+zUQ2bZzGLL+6PaT7Ss/lA4jT+UutCXxe
CYOwgSDXFelckfwQKems3RoXOAjpeoJpFER30hL9a+cQ20Aq0jpMcxOxB2zqdTLiko+r6A1Wavx7
pqlk2qG+xZOnFx3+uMGSRd6RCmPcUJ7lQ0rT06010nWXqYvYooMLzB0nlXkWNWzTphQGDQ3TLx/T
BAvjuupEsL32Loc2RjmShYuWSJFzOh6spUdaatniWYq0/TR0of8l1WixVn3cUwcimAqwBqvpIo3Q
J42rcN56pylvAhckAjBawT7XmzbNRlHQEuh9hT1FS3IKAiGeJ4H/yGPuPK3wZ+gNaiKEQG0MTCz3
STCtJuHfGigIz0R9QprQTrnuzPFrzTPvIqiGjpERtmt+KeiWBG2RQ23F1FWOt0a34DOYPnyVZeP8
URryPa5q61ZAtSLXqSaHgGJ/WzfEvcU5kUjkc/l3gZ2mt8okx3WVzF8VvbRVvRzg5Th+KM3miUQC
sNr4q9bwrkn0BQWyi/GE7814Dh5r0ZQ4GCxlryWwkUNkqHOWDtEOEm4I87cRyI4d8NaRY+64378m
IKcvtUUtpOqsfI5ojKD8aqqTTkA4Nxy/szunhBjntMVwVxZmdCCvfaLpl7vdnola+cjKRY1kBvoh
nkosYSNEZ1g2IuPYI/2XyMVczTsE9UZWGHqmiho7S538IQ8NZ5dZU3kUBHyszdYcN7i14lujibyV
WxTlvuvHfiP7sXu1GuiDmV8Wq8FLP3et+JLUVQo0wZpvB5qBpFK0Wj0wnYbX25YkzufolSZ7bP8Q
JKxse0yrT4mJFGqQmtN2hBeHpqNPVWmET4Bj27Nret1eBxDEpzZu7sG62WKbzAHtWniCPh1vZRx1
f0NQtlo7hf7SYGb+TNJ4vwMekr7ndAS200xLl23vs/Kz35s0bo+0d721ibFnUzv8U4h5cTUxtULz
1WEITDK5GWJh7egEidu5MpKvQeIj6cyUsQcPQ/BXG2aPSZfZJxgN8a7qkvpIb7/a9pAhD7Ysl8x3
Tl4GIOp9aqnhJs5L6rVshHzeCQyn5gSNZETXsbW9tvjaOTpe896fofOJdT8p96CRB6xj526WtLYL
alZqgcDalcL5WpvVY09m/aqASo7QZ96zRePRt41PIibZXim4f3E6c8LIsLKkZnn2qubRM+lHtTXh
ujm5mERmbUxVXHzQXqeknKNd0YCBBwOCCC8uLCLJaXjPWbQLZXZn54ZxCVoUUpnbBwc5JXjF7PwR
SMjDBG9jB6gGI1lpENOVTdCSerEhvyjD31aVm24mMkbiWF05qgdVNth0WQzPvje60cIybHjPzCji
w5xAgwsc8XsdumBoJlCbcU56uRVjvoGEp3ge2P2jJuDha5xPNY0xll/ZGgd3HIpH1yD4LujITKQ1
TERwUPXHMWfsSAQMUsd49k95Nz1msfNZht6Ha4Hwv1rqV7UUBom/Vz9cIzrWb02ZxT/F2X770X9p
IJzfGFm5HtJeyhbraoz5FzCDYFpaENJEi+su2nwq+X9VVER70D3AL4f42OLHKKP/XVXxVwVFth1A
qcMH8E9U+8B1f6yqOKFJGr6BR+mGCQB73I8Fu7ckLlJpJAcUgMuxDs+wt5nbiAmHNTSkD3VDZZYr
3/SUewytKZJHmuuBD68RSMva0u6S0zjDitmWiMRrgqFKoQF2M3zHAans9j2PaXqTEiaPFY62M0RB
eexkT3tgsqBwZpVrgy5bHqAaLxrgoQzEF3li9JhVSIG1zPEqc6Z5MSTtMnUreFgKxKpv32a+AWOs
JfeDQ2tfWn61tzJPNds2NZYfsUP61imJTQ9WzegE9gcvrGH70KFr/fESjQ4DlViMlyaxmIig0gyZ
BY5ecx9ZRVqeSh7z/skNvPa99U0iGYplVCsUon3MpcxyKwlZn+MmLRVEXXyMKliGkJYVNQeTSvZ5
sS29edaIbL40+oM9KPvDrOmWFzZDQ1AclGtu3opzZNV8/gr18AtyL341ySSg7j3GIcR7kqb6njQx
V6CQpfUck2X4CiOUQ8xoN/y1a18pZ2r3NkVL+5eDNFpYoXm3OuPVUFaSgBjSIlj31DEzBKyRTy1T
XtNP7eqVOSGfPbj23ntt2mcX6/RNgZ7xbKd0q/0hJAJBx+NdEsbD0S4DEriXEQiNx+V6umO4TBXG
nPkx65r/8u0LzcyIGjqKQzrV/fINX7vvfKVt+8mdSpJ/9YIY2IwpAOGN2WZp/IhagI9QTtQwrCXF
n36bMbZyqOAIW0iMxYc/GkuveJIGFHvDYz5Xd7kzkHMCUfNj4+IU2GX5DFxr0PMfimAWek9Dgewm
05eOiAU8CsqVa06C4Qt4sOTRGyR8MCSFxroSufVc0Ox9vc7VSidnoadgL8IdFQu/aQ4t/qSpxntT
yyLqluMfcl/+nXkuq8FqlkI8sDv8FNdxG0KpXhIq4NHsrKKWxUfcjdqEA060laer7t2TgY62ZleJ
s9I1N6EXjHzBZJnwBPODiCEIpQOziiIJFtFSAONpi2yB9Sa4LW9Lct7lwSO26mgkAwdXBIu87xi3
NvljKeN3G2ZUuGKwyYpBlNq+j3SkI8hvBt/dsKwTVAGoDpYBiW936C+cHr2BaPllHX0Qpj8EVXvM
0PfTMJDgswwcmyoJX65L+DqPmNIWSM5ysy+Bm6+hy4hS2z2XRFvR9DBG3ApEsJc3UpErt1vcEC/f
ZlZdWTGeqjJ/ERssIo1v3dPrLQFyjSFWvMwurv3kGofQEStb/Tp7jHRqGDtqg+5cPOO5D1+MRaax
qhg4Qqir8WpkDQXwyi1RAgHViPeZcrBW6zjn45gxFph25Autr2IAJP8sMMPmJm/TgetzlTpcx2jE
9LCDoHmxj54qg1tdZgFCc5evsIsnfkNZiYQhi+Gj4Oi9VtkPSY09YWM0lN0QseZgY2aVd3AppXbf
xnoULAwxldGsxjJl/dhQQ/RubqdebQNuCiTnDfi+FSOh8ZJbpVaXqR2ruyjpg20M9Wdvk917AVUg
j36RGqiQRMbvkS7WnjSliZ50bBkmCPLnzql6riAzrkvFQo9Xlkrr19QM6wPlfLQPO2U9X3VqLgbH
cOcrBsZPLcYHyWyCLdKe+cBjmrKijMDii8osxCUh6UXVKSo9hkp2kWO+J2Iu3icmfo9eEqGwph3W
HLI4lG9tbLE1i3BiTQGqY4FPAHnqddMuonwdcIePBWVT3U/iOXEmTRBzk9NWIkGP9SJaZFZlwSrV
ECzdVe7W4hxjbH/Okbs1QJGrKNwOxK1wJwoE7uSCL/MFUnPa9yglhThWDqt7qczsZe01sSOSG2wL
zaEXHvqk65qXFhGua7Nb6j+rXtY/AA9x7uMheMENx4TeNpdtD8dT3ZF2jjtzZ8Yt+xszNX8D329Z
j8FEUUn7JXgxaD+Ef25pSSsYjjA/YykhhW/6Y+K3iN7ra9lQwb58kC53V5al2BN6zeW16eFf77h8
8OUL3KJRrEfO+mp33VnLUjH51MqvX0RsFwV4lWhKP1Lls09kctmlxIBqW9ITfcPojVqor/NHoXqL
qWzxjoUiODZVtTwManN5OIcRO3DAkPGsZ4eNjHw77mCKmQogilKFYCY6qenA9mOjfRZRzxFiafuA
s3PLObjJkUGoleWFTPgbwNzZ45wQXWjG0C3XWWdELzxKG+y0DMBOsjC5a9JFW4QZFwa9YotBR6It
oiXtunHfyyJ/KSPRnIJw7E29mkip5RxCH5cxwrEMlgdR6xbUG1NU3fCM8R+IHzRD7t3B3jU1+L9a
iO6Myq68acnyJj0pUh9ir0btQq7T5xrtumGVNSiCwFkTiEM9lXAPrPpc5IY+dN10bFVf3XhJAEv5
wVSSk33QfSxItqwqGooGsNEHcASrJPcuoSUd8+PEJB1wmFfmxB1SyObsqrB2UBXCMkS9Y20q1Jkb
y7VoTnvI4EAd1DJZV6WVH4SoQYgQVEJZKFN7lxbWEACdmXdmP+oTVIo0XZNZCMYHaqmadpMLcukQ
sCybddT2tOEsmDQ3nS3ne3/svFMLuuLRi0fSR+ky4dTU4oMUQ3lnkFp8H8+pf6LJyOoVTA/hOpAH
7yfVItenqElSoGoNaIs7FH34blrDGd8yWSYfJi//QJpSnd1mdSsf61QVW6Nrtb+WcxMwFrWHP9qp
Cb4oUGqrVgfMhlhk29rx4o0P2HE3GUlwMAc4EdMI4Sn3K3LEpSRNpbfb5M5vVDLdcb3c96Tzi93c
k9I6ZaRqRbH+EARJtSOerNl7of6MymztxIn3JarH6aKcCS1ORs6indLuszqneQTWojj+FCARxnz8
mvTWs5F4BE7otr3zYzU/5jN+x9Lrc9hkhtyHAYQK2KJyS//2uQ56Eggal5MRLhqgah39602a5pxP
tKq2EeeGU583glK6MQ5OULbHNOjlbYlBjTTJsQDfWQNSdLGq4F/wt0aAwTthxyLzIk8fiM9lOOCf
DJpj9zwEljCmodiRXeMeM5qJj1EJ74tG+8HCwL33lyeEPVUECdFjOtAcUjSXJuO1JVhjA786IG3e
wduSWwTDFeYFjBNNrCnrPlijZdxOeUX4tuF7/Jzm7PqlGzIQ86FlAWwfi3qfxF35KeH4vohGchpW
SY6aCBm+f/C0bZxNtzbXPHm9TerLHUiQZW6d5oS6e96bkebM5BdVhPAyNCRN0+5I8JELW4ghAk2D
fm9SB68d9JZwmWKqcKIf9mGkuiONtvdKRdDgOrFIjMxs2a3EcaKn+hY2Jr2HsGzHT5yIt5yuG06C
sVlsptRMt/TH3OewZkdh52+ghpUCOVpseQcG3/Y+VwQDtBZWMgdDnb5VveERG2j3CxSqdRlb0tdw
zMug00xsIzp2+NU8fLPJJQ4FAaUiyWV28OZ2iN7Z/KOdStCkIUytNqExMOSIVMh4pCQeGN+oMtiY
mtgFqtPrFwNfoM9jL7RcumtCbZqqowJRlP8kF93hQgK7Z3f6BYgX1kkX1VyAFHI3z90My3TRaiUe
Id5WZn7Q0eizxO28lMYpJhxjsNhI8zj4ipo+ukX+eGZS1n40VNDf5I1/5zK4WfPwCp9yYG5A7oDn
rHpqF3KLa8QaH1uXeDMcHDByT0YtZqs/sGsFO8gQfQ2rSSxQmojCLbwPu4BJUQUVbzU6OMBfwzpj
UyfRUFcT2/dkoqZzCKEHIw+saKblnEladxH9O8BgdAh7+9VXsEF2FuQZd+0z0Yp2MGWd/KY2MXLt
SBBA6WI6TPpYPRaSKafnDKoaxWmr0KBTcIfiCkZjU2XTyVxk5pOFDxltDJQccCwP8B84n303Pf0v
RPaUzg6FPdNN1PSU0T/p3MnlQL/QxckhLANkSHkJm/rjLOe+/SSZo9Q7mQecRkrElOCIdcrD9+/f
gFg07d87T3kHsDOWGh4rL+/ip1m/Vq4oZ6uLDs6I1hpZZYt+pWeaZJ1pOKuIw2ZY7WM7VtFNV4Vz
AXyiDc9R0Yln3+zFmdwOTpV//65+FiDwbnAcLPACl77GX4T49LJCsLwyOhQGR7+ayRQBtXHJmXQh
/K9hS3Py6fOZw5GB++1XKvlFYfDTNeHlIZQyd4bcLn9yhxfgegjGm7kmU0YplIh6gizX1n6e8IWo
CSoOYkUfG6UXGkexqOoKmcGoGRByWffSnYDTrsy0i9ShWyroqoYp8sdVGk3YFxvt31+u//AlLrRS
JCnoJhgQ/WxcGAIQTzZJGYeCELJmhfK1bxfBPhasBp12vYbpAUNgbOu3HPjYpe7oVdSKWj4ux+aS
F/UvNBxi6fn8eAkxcMBxWGb6tuAx/GNPyHBqY+45N0ArB9a+uiq6O1pSLy0tHiy7V+Getqz2XaJi
PVYD9UXBCCjbi4ZH8rptq6UG48r+/aWy/9Mbc5F1ua6Pducv6hIPEXSTN7U6VG7ECRWndZn1K5ip
zC45Fdlt8VSpzJfHqVy0cSOcl/Q0SGtA1D4EzMQXubhpTlTL8nouFh1lrAHTdRvJmeP7Vbe+cPk4
wy+9HlTb3NkGg1KOpl4zwnmjMfj+rSglKAS1/Lx0AYqpGi/MppjVQYwfH5Zz3FtcpKytuYW1vHK8
igro7y+H9bPECHQOnnOAu/QNpBv8bLRRAnQV5CxjbyuHPZBRK3Juv19KnWLk3V917zg7BuOpsBbN
L8MK3tYU9/PTGBCK9xTZgurEmQ2cx9ky/eJi8efoZVO0vbaHbGtR7OgmoUvTayTPhzKiA7aOvWqI
ttFQN4d5Wmw2jkWAPHnrE9Ivn4Lg/fph/9eJ/lUnmqcLW9j/78O7V/GPzKZvP/Bn/9k3f3PYj03T
Ikli6RbT1f53/9kXYJIR5tjANK44p3958MRvdIThANgCbcwCm/l3/9n/jW6xyZKzkUzCWv5Hqh7x
c/vZQ8+Do8lZrH6CMu2nJ1iojWhQheMckeFV4cZK5vSiFrKDI+WwZordfgzsZN5VyAd2Qo/hyQdi
/howxPvgFDSGJcPqjyaC+48RQr7td1fyv3jC8+4sk4/PG7Rs1/15IwR80oTgP+QxGWT55ig5PtSM
lzAmj+yLdZxN+6DCHd1WJRkYf//aPL9/2oZ9FFg+NzZzf8AS1/nA9462UBGKiZqlPoZR+CmvQ/oP
uo+DuzSAsr4B3ebdQv0Gn2dPkPRGGcQf8FPHn8e5mN+9K3IP3Kl9irKo3aZun+27K5wPEbD76F2R
fSNH9WO4cPxEZVc7aVYSGxTm8WTMiQDC0ZDfK2jK1dpDrw5ritPhSuNx2PT9zGTZR5Ncr2w8VOx7
rvVK1hE5S7TcVmx7mOKQ3G8ZofQX2PkFldQCJTS6BVAYIX1Xa1SSFPcLwdAApoDfynvuUZtkVI01
247nVsW5kRwgDLWcOJuFiDixHa9TY0ZzQ+UANcvTQ70i+0mtK2Rg63xBKxZXyqKxABcdnRBhvEAY
fR3CY4xNuP0wMxdOI18A53E7nXYaccl+DJilG9JCTgDgvL4sZd4jFolYbIAZwekqTXC09BSajU+7
ZKt7u4l3A0bKaRVzK2Fu9CNCEuqFLznTaXkWfam2Refp/hj4AQw/hifdZYzRB6yFrVtG664wd7St
8NIXYUcbHh0I/Z8tien2DcltNDqiKLY0HmnKElpxoDGrxJAHB0qescokR3ftOJ+85P/YO5PmtpFt
W/+VG28OB5DoX8SbkGAjUqR6WfYEIcsW+r5JAL/+fUmX7y371Cnfmp+auMI2TZEAMnfuvda3Zm8T
2055m5XttGWCI6jpbTYu64LfjPTJ2BIK127bHjrnTNNuRxsU+0ssxm2mJ1sf/3jAk+pfYdst7hds
WDiMFPdzSSGAeiCkX3Eq1ftF8UH9vIYUmrQAhHpKUHwEqaB6p4E1ARdVnFGyTYxjqHnTAZI6pphU
nSJkLJnLu3b8zZL6eGNcqKVJ6Rbf2OnwDSHxB39pJ2WxInANxu98AZ86roKg8uw9YKjBKTQQ+caA
Pw0LRz6AP02metW4ZYVGipFIhJwkhA/l1X32tUzZmL1V36Y7oVfyK+3QAnRUFheEFtRw0fRT1/gt
srsEBO3eL9kDb7quBQAwLPCkdDMdX5SXz79GVFO9LoisB+C6AxId12i0/q0MB0gErd838dohtiPZ
9ENbapuK1D6kgQZgmo6hP9DakZL4YTared6T5YHGRQtL1RMs2yIK2gG32mcGAGBxCHwjsoWhQUkf
R2b6fqERxFYAFaGNZVKjSDSr166i/FI1l73SJr26ou+e3SPvVIsh/bkVaqXyJl0G9yyGqvHXmvB5
t1Z9tjkmyacNF0PSg+lCVRtZ3cc+cVJr1SYjP/0UETDaVKTcJJWsaSXYOCFGAPEr3x5pNcSSB3nT
0YjSUL5Mwxc9bQf9lCatrZ/9kH4/Drq6eqWpS5g5fUVyKNRS7vPJ6ezQc9n06SXcRutHrJxiQfRm
agnwSGkuWQdWGbLOErATGPOrPQwc9g+IZXR+yfDKIVTKZ4O851VlLHJ8KcFXJx3xQnb5Osx9wa3T
Lt2xahfn3HQGPzFn1ErbyoEz28pCDbprPJHfMAPCCwd1AtpSZ6QTbZKIc0AFmX6VEDp909p5U6yZ
L1Z24NGBvSLTq0dFNfZxcV0gu0hZEhfJvVvUTEcNwxvPVtPCXCHeOByCEiHmZ/oBErp40mb+Ghq9
IkR7DrgJejseUJXGlZ8QLFXn2Jn9IiDBplqFnm5dRTRoNpnsqi+d0T8RfuRcjXS77B0+MHk3OLmZ
BxoCtHHn0folaM9LCpqBlU8ajJ2GWwOh6Ck2RyCvmjaX1zHp1I+CNqvD6Gqw32D6owEaTQNMg8w2
iFG1ZZ1jzLi2cGQew3iMQUUvLQKrhkbE1Hi1TXRkaxxNLe+vfFpE7oobiLwR9pmFj+zPgeWj8llh
H3EFTtcOnjSDWUFUS48edQfgdmb1G520DVjHEf0otCvaWnxgCvf6n8Lxf0McpLn89wCHm/Ybvfif
8A3fX/JH6WgYzgdOFaDuhO9yFlT9jR9icGF9UEQDD9imz11IascP6YLlfKBVTY4HRaLL+VtQ8f0A
DlJV8ljCCKSa4dii/6OsD8rNn+sj3QZhhq5c0Glgn6bC/fmYmnXDksnBT27TjIXFX3OUhbvbRplz
44e1Zd1ZTtN2OzJMy5YgT1CINprhxFln4VjJ6dyg5GDsmuGlx6wHguoeMRUaxo82J6ZMh3ZMGiw6
hmzP86rL2z5v9K+FXku2ZPRNibdujRgAuwAWTDu5Aj/kjbvKtwhUipv0UKSl8W5iyiOQk/7DF03Z
LSbHiw5uZjVAbCJOZD2xtDaFyY7IgyUwYeHAuUnYx8gVH4YVmzgiqSWviRFbTEt7cnXtizc5GG5U
CC6xWO7ZicfkKoE0ylDOSq5cdEKfpVpeKed8Z9WWTnzful4WA/Ge5ltAjaEf1EIW7cas+cRUcUvP
St7kdYAJND42yNyjMYFGE0nnSwKi9Ilogjg924I5JRIM9yZpdbxZczLFDJcchQbE0Imx1wcCuOp0
BqEPrt1jguVKzC/hjKJJQ3Y64MEKowfXQja66irAzuuZH/8qccL4uMiJPi7Flr1zrAlgVmmOGx/S
KulOtFqNrUsTlaIwMeuPc8vuG0UNvjnPHYuD1pWoVDTbAz1WhIt342XSHYikt7gl0iVh8XGnmAjr
lOWoJTzVnT9RPDakvLbcWWtBUTAFfh5PQUJDkm2NHkGhpfG720Jjj6Mk23eJNWxlZDqBrVKqqOzc
u2ahOsUkTYSBmHukpk7RHubKImizaIw7zfblphwLDIiWO2urtrWdr7L26U3w0JwxOixEIM1VEYN3
nSmTtk2p1ddWpDPs0MtBd+sDUCvp1SjIEMKQdU/PuV5TupT1rZU1uB6WMjGslW4y9SKexcNKxbyq
w0gZZiX9buoAz8tWNUBAKygWvr27oYu4Vosxug+4GRNEBkDQ6ue8HV3ik6tOB2SBrnXV6korYk6T
irESxIggqQtbvKF1FH8tGncm/yV3Mxch4lxo16NN+4R57oSKVfOS67Hs46MTlvJVFLGDNreTAwpt
AHBXUwRxCMA5nDJ8uI4ew39C7M7gysqNVW+gp11Lwnv7vQ6jewvSLrlNJvgh6EdHMr+qNix4skOP
mQ24hqQP2lRBwuqQZtT1siRDEwjNIgQ35moG9Vio00uptaQWILuOgFgyqV23DDPc07QUOCg6W9+1
zLeCOCJkhTvO0kAPueiLc81NzlpV5eN2DMMcobahO/R7c0++iKRDPupPTXSw9A4fdp8udxwb3rTF
L3mmNKea1p4NwujcV2ZHrdwAUNtGw1y9wC0lGddjvPO4IDCtdsDh2nLHb6LEgFfc93tWovnBavwJ
qLft0NehRBXOLtdjAWRQqTzMqm7fJU5ze8DCaSZ2tzyMmRjrvcxig8y0cJ4Cr9bYr7tOPy1hKu4s
mnWI7S0/LTZpxGpmD9j7srlJd8tkeodU8wB4eVKbpuvJkJzj6KwR7IGZeed5YbfJjShETcy1qrYR
AvJAAKu70+pZJ2t7iPPA8VNxJArM35heSudXS5Q2g3AU47FerAR1UC64zpkVpV/axk1fidbTnuBB
jp842Y8th0bL4lmzppE4t8VEzoDA/oq0GtQ6DGi6jYMUuj3yF4iaMTQ1taafUc8MTz06yweL0SS4
4xkAUK2vQGFxapoQMa9F55BvbDstWLWSMnYPpdGsNmFfSDJoUfkg0AHsNcCVLQEsGnNkPqMe+kjr
mNyg7xIRkOxi73jSvXNsjoZRz/CvFzHp4D5nQ6Q0zJFJZ4Y9X020CMuws855IQCuYLIojJNsK3KY
+sVJd15TmS9NP70giWGy2zsJfUsjwTeyHke9x4w8pnQdi7oAGzQb3T3WzRRrAPtXdGdMOJKZylr5
vMz7wnR7l1k5AnUI8UxhpXe2vMzY/qee+l/VUygk6dD8+0bc7bey7GCqvf6SoMaDqV74QxBqfYCT
QeMNP5bKdfX+1JBTvTo0Jz4F1AXwTN/9R0NOUFWBNaKP94cz77+rKhOUFoRnYFmeAVNGtdD+ARRL
OKpq+nPz33NVGq5r6MKiOej82pHLqcCXotZnqD1lNgfUNtzidi7NM2E8la/kSIap8mraYit7p/FX
zLjbK0Tu9DGWBsD6Os51DVZl1+d2EAMLAIcJS44D8luNseJGOkQm4pXTAytB7rFaQEtgRtK6jsHi
bAWLkwvcMSbkiY27zIgUsH2gFWA6uuyUSeIZIRW7rApwpE+pI5helqdQaAg8LKSfm9aHyLlh72oe
EB6SBalfciGNSUVEXtIis0tyZHVJkaRIyrAvTyRmxeU+cZfkG8mz0ZtcCKCceM2LPVfpgBGQgMr4
klVpXHIrmeh0mD5UnGWlgi0ZweXHUYVdJlXcn0ZJAKahojBDHbX5quoJyKTSy0iqj9IRqwMBmhOy
fhhFDuoajInTClAGeYoqdNNr+ZrJMmdsToajfigdMnBKl5GWUJGdwuebJ/vDOMjFL257Fe1JXEdx
Bw65uk3pXN7ElwxQrD7lAW0ye7WKCM1k7G4FbU/ibLziRDREpG9mlyCnVZuxlK9LNCs0+PrrgfzR
zo76B4OUb29HK5R8UoFKEM+2ii0twf09kxglthCMvB2aq5R80yUMT0wVk2A2dTyBFTmOtj12966D
QX/jXFzlyl/OzlhurMK4d8fbQjnQO9iMOwqfW4ton0rVBqYaYg6flEHsCfXXdDN2qb32sbdrndev
7YvjPcb7bioXPCNYoIB1Wt7Zem+dSAr/CJmH/Bblnyd5c96WylM/D7jrHc0u9hLDvV4Z/TrL0vSe
ABb9ZlC+/FA59Dnsk6FMf6OwJKaVgRC78OLq95XBP/VDe0v+X/bO7OnNCH1ty34FFyDuQQRwk3OS
VdiAbgEggFrO3BieLYOMCW7glPZdxd22hpl3hC0ar8DnQruNu5cFpfRqUZCCmN77ylbgAtlRKEUD
MANjAIeSK8ABR6zoqlbQAzuvyQ5jYnZwkY8FKW7/Tcu2gOBLARPGhvvmQlGYFFChpumzGoDKBOmF
t0B3mbO8gjDMCscAdNoCzeBYxQyowYOsmWxpoErVkjQWC6BD+h3vIL/DHmYNDtODABEiH2y2VZAQ
NsIf49mwuBc2up0mR6fV3TtkYWH8cbIWUAkDUYLmtvQV7ClHzMn7j8nZ92ZBo78mTDQHojSu29BE
wg2USrNfJt8s0yup4hpWOWZRSWqvvljlDpZlOz6MSWJJQqkvDcHo0h3MTH1MP2VZ3y4lyUmZylWK
bTKW5trxl2DsaBEH3GZR9KkwkojhV2xQBmdaVQA9uAQ2TfNicKgzLlFOnpzdiBS/kgIcTkSfRcDA
PevTUMEBfnMz38gcyDyLzxafD311oE8HNIyGLqdKfnHC7CqFc4E7mXq0Dx/LbHCoMRsOvWvRt7g6
kVBO36cX/xmZ/W5k5hJO8nc79X1cff32X1dd/loyhfye33D19f/9H/H9hT92auODoazubAI+5gjy
Bv67/+EaH+A4Wjq9kT+4lv+zT/MKVBlqQM1E7efuB3qRi2NDNUX+wR6NEOfXPZrOi6lbJj8DP5f5
q2SggVDSFr5f7TX6EFS3cYVHFWMXWj0fmZOwX2Qxjqdcq1FqDfVLHtnKPU0buBpyVuUlhuOL4xlL
U1He5oP+DNYlQmifNykrGfjLBX/8VYteC3yK5m6Z/koE+O65JroX/LVxm4KcefXN4uRIjFSaRDbM
/K5HscCUSgVcjZTQo0qR04fkXPA9rhu3hvFTVs1K1zyCzmyGGom+kEil3zpGZyJwkq+qYoYO25Ij
NGc45pP3Lk/ZnzmTbVDEnV1z2kmGz+jny3c/K0/SGO/JcSNoLRm26IxPw7zckuB51COVl5dqaFWT
V6qIKqia5c3GGJaPxlvlOi/N3G1xsOWcA2PzY9io5DEPpY4OvK4i05VMc+9s9OZLNuavLhqkrR7J
e73NTuob6NkF8Z7m7+jxUYlHfbo18xmLeCHRLEYuhi05PkamvFfcgrUnnOiqzf03KgB/Z8TWHn3u
MRsEJ3hl9dBkxxej67Rtk4NQqtwpmx4dHKeytl5iMzvQ335tm5SwZ/sMY4oGhWN1G4sPRMTde9XP
txZH1e1s9tvGr+n3WiqQnWHeRKOaFFzECaLiixIxSWmh3fYryoB4k2R+v4aiVSERYj2ONPVdxsUr
Vka5wtKXrXpWRAiBHVp//oLWLLeQsm97IXdw74+Gh7ZeG/Vj7VbamrnKu0mYzcY2klOWTUeqRkJB
KhpRacInrKz5eQl7bIO9kweJb2oBUVywEBNGTDHE5evWTgm5Wp5bqwlZtadHwsCCaS7luozbHrVf
8lqi49gQofbmVctxFJEK52yTc9a4L8mkf/Ea88aXCSpkaWxn0e9JksMfMI2PS2PvMdD03KjmPiq4
RppOGEfWj+xMw3LEHEACmuR6Mho3wQ5yJ0xLDw9AFCZeAv25jIw3Hwc4NpcW1kSUHzDaPjbt8GhN
+XtB32atg1RE4DQ9mqERr7Kkr7GfUjkvjkbbGyDk+vK9G6WDjd96AcmdblG9nGsiWrAc8jo+J5YS
l1vRdF5Qtc5YAbkd2SLORK7Wn9OQ+tpN4znAVTremZhognyKQuy+eK5nBnl7ujPjoanskSRkx1Ps
eu0mg7S5aZaaODfO6ltAlOOBTmW3FlpuvhE29nkeW+fa8NAecddUSWMFRMLVaUDsgBm42SJfQ7eC
eh/VgnFpajXlc1aGz8UEdiFYrM5PVvh21tDozlaZfUapOq5B0W2AFMxr4u6Cup+JQoOHD10Jgk26
SnA6HLyKpBDHJRNXi2/Lyqo2dDSeKw1DMBpmvLSD/Qo8s30rS9ilJW25TU5MsefOxPYuvrMtcFTS
gKvCW6MHFg1gAgJ7Kt4qo4I62RQ02UYaupMgjNCl98FPoRB/3IYNVItgQpkAWskddpPgppsz98XV
nPMgGnkVju27Jtuj5WSHP206f6Eu+KV/bSlSDmdAjmyc3pirqj//E7E2SR0L5mIG54B28wphZa+a
Z+fEbmjTGM5v9AS/Ki3Uu/lsaAC/dcvwLue+P70bKK2hdGairiIedWIdsoPITUTQuJZ/806/CgB5
J6VcgHXAcZUxwC99eem6k5mGdbUXcP8ZBGYrtRynhiSfgxEbPmxEod+7Em/T/42+VX/xXf4rd4j3
JOSIoQSJRvz683cZmaUfe11YUpfZ8cbuxkeAe/laI01Sana+Vp8X+9ix7Vjd/v4y/osq7fJ5fcU8
5iAO7fYXHSj6KLkwfC/3XdGaYOEL73ZGjaCWiyPdmmyv+9Ob7Cam7HIcD+nY8dz6pblq4/ktps8a
kXQyRIjomBfufeyM63RoN8KTR+mwfCN0rNeM+Ai6TU9kKuJOGe+nInrW7RjF1WSdB7r466mq/J1t
V/WnCNv32vJYHv7+k/7FLUT6ki4Q3hk6oVK/XFiRJz4USavcx6LbWpV+q/sLPi7QD795n39RvnAH
WQasY9dGZ4QV9uer6UuDEYen7lUfryhHqdsZD/hGpzlBMe2TRuplpz4yirt8nG/dXi/uYuXEtJbo
vRlZl1WpkpIyiiluOkYaMgtfDo+a75zNdtzFHsu9Dd+QCULsIFEV9N9sMe+KSNSKUJocB73t7sts
ep5atv1BJNahT7xiI5nvHzGmvIeJ7azKLOcqTl61m7T0PayWZw923NJz0phqc4/YdI9PJiHgdrl4
So+Zi9JODMutOyNzYHZqbOHDfm5JCkdLQI3191/kX6wwSDg9n26O5wpmZD9/jwtO8sbCxLZfJF4h
yomJlQ1MjoMu29z//XsppdZPfSOuma2zT4Efc5FMqT//0/rSiplQSmsucR+M96Q/H4rqdwvm5Un6
5T1wWAkL1JRBj+LX3hTc1azPdZ24Pn+st10yke8eLm9qpU8Wc971CBsyYe19TZxl6Mcbt8wPsHE+
khP6xYOwxIh+bAElpuZ+TNnEY5/VqZ6LEw2f98WR5gbQcLbPTYdBgW3i/MGkep0nzmb06iePBgv8
B48EnDmZ12AUJenLIPdoL9Vb0ZL9YRIEshsmela6SN5tQC/IxLLTOGWHzGaswGCfApVI28k26nXJ
WXxNm/e+KkW8sczl+Jtr8hdPLNcCZajOOmzhRP/5opSi7qdqLsq9kXNQGOMiWSc9qbcCT8aJQGw6
2pRbQT575wLZ0TrsWp3BUHHDGOPZY4AE5aNk6BUukt60UdEi019kWpuBp3OmzkbnrFKt10Non2M6
g9BhWIlqdLmE+s7PupBvS6evEjd5QIxLVdXwgVtt2mWx/jxTiJEtHtc7M5cI6eR9ZDtK4sT9iRdP
mblGySCEIPoizP2dsJdnv27H75GE/3br+IuHhD1D/Uf/lNPbL9+RjBo37+VY7iUmCkoclMSSH8cC
rBzW0W+uiGH8gjFTu77HLsyyhtHc+5dnsrHMmTbQUO5b0ZUbw+mqwAvTQ8hO5RtcH0IdGfjOHJBG
wTJFwO0LHQosGxSAQxU6iIV8QJvF2DAbXWBJKAJQOXtfusy4hhVxk/sF+nGfan8qKzMw6+6tSJf7
Kafp6qrNmNssMrPXUKoqVYp1uuinZiAdZ6rEmnJ1M6LL2fZc0svxkgmnSUI1f5F84ANjGF5Ry3Fb
h0O/ykl9uZowDV8OQWE5VYHsMc2XWBaTnoOkR+d3vTQc9exFPrZ9hOHH8jFFj6hQjFv8p1AmqdYM
Jm8IpudA/Y9W8DsQ9Lkh62HcGlbbbdRj1E32uXLlo8PIBYpppvE8AfHOG6olPUxPYPG9ACpIt2np
GzWpzSPWh821b09vZBEEElMMI8vklJicWfyJUhzp/0saj9iTLYSUFRFZZG9qI5q3glyZFgslZKH8
wKF4V4TsLEk0cmPydDiyP6GT+Rx3sjxkhn0eO0DEop3X6mCEiDHZSWKZjh6Vfd5bL6JNfrcfO3/x
eFPr2FDYVJYFoRg/P975bKYNOpBi37nzW9mN98jMztQXfHk2j7Wqvy5H7ar3jW1PPB/YAp75Miad
T3bkt6S8jIZWkPVluvHJaffG1nRh6Ua4ZYVXbvxpmPe5QTL3mGQFMkvEbaR4RW+ACvwTxrI4WMBQ
b+CToHVnLV8vLpMCjTUm7efn0aTc0luzXsO2GtZT1GcMi6msIw6G9XSMzYoLAmyCYebw2OODX7UC
HxTJ72t/yE/jMNxbNuzQKnemDeIp8tEksXCxBGRADlFhaCjPq/nN6ZZ622Khcjkd7LPEOY9sIhwy
h0cTwL+q5nv3x/76nw7bbzps2GoMaol/Pwt7qIY+/q+/wqP88dIfPTbvg80/Rd/te24pN/gPdbr5
AXUPBQUFzB9cyR9wFPuDwPthe3BLHAtMInf9HwojU3zQ2etsHgnQk0Qb/qNZmO2rpf/P9QYieN3W
0Sp5/BywXH+pn4ZEoKVNk2o/QUCUG59sMboQ5HDtYjJ4tyRhWgPCwNS78xMTI5VIyuRMd7wKxjz2
vKCF6cyNmpgfAdHNt5Ujyoexc8LPhMTAyl5MKEgu5up93SpjkQ9M9khiFZtnVqIbkBNykqDXJnLx
YuCY5jV1fnxmeMV5EXq5eRiWJm82jZ+gvGvnmSqPxjIalgU+5XtXAFQDHjJb20zrrJsYceNtFofW
WqvoB2z0RjMP6AOQ2nIJyjTQzJgYsXHq6tVYzc5JaG1Ys5whMxgK02TS5JlXrJp6uZnyZvykM3L2
AyDR/TfexUCfbZWoxsOhpJnn1eSq8w/n83f2BYJcp4X+2FfZhkx7+jA6hesGQ2zxnnDB97DNidko
bWALxpKEXxfHZgXOsOR+rBecmUR/Td1HC8bdx1ISuOpnOgkURIDcyCEsH2sE5zd9147zcWqmyIbn
RXdrFcZMRhiu5UaIpqNhwLDEtXc3ZfxcDZsH65QRhsUK/Uw4cVCd3LslWerPRuR5t2FOJbNiLdeN
IPRhXqAQktXW9YqO7cy9muqivsmMxr+1u1ihPC3f3nd8f9sRue018w3AVHGsrKVQrqYLQj2xy+oB
X7d3p3GO4JQSsxPNnr0vDPYk9hhQCrgJrrDvmgcth0uBSL+6ydoGG8/CbGbjuKmBwIG5FE7LwWJv
Fna3X7Si5zMb5tYsk+aLZP/61CK7/MgsFyGMT+vLUUrL7quhFd6m7WOS6Rls+HcTcp7VzK78wB4V
3U3QfCIWfmCSa3s0P9PA61ROI4KKoEeG/+phEoeBb/jXdW260XaYddQvU1ome9LE+uWKEA0OU0k4
aNcCIyyp9OjJgSXgUsWXzIC0v4ptpkarSNbDPYJzGxadOeGc9zTDXBl0hp5KJsGn+LtHFBUXhlHv
u3vUuVhJI1IG8ZVqf7hML5bT+WI/hbqtPAbKlEpIIgbV7GJWxbOonKue63nbiChetOhEBWj9ob9Y
XfOL7VXUHYZXmLY2UFPljHXDSHsAgEiLLAtPblEAPVNO2hhLbai8tfnFZpt+99yK7w7cqNDdMnCV
M9c20dUnC+ZdXfl2Q+Xg1ZWXtzd14ueWSD4nvUgCzY+rE7aJZtOxh6XKD5zk6pyGqN7wkP7H8pnZ
aeTseby1x1I5iqu2xVw8YLWqMWbgOU6U+9hRPmRqtA5LcsnPsJ/1BKvyOIghmPtJpSfq6VU10FOd
/fK+WrzrHtwjDhejAyNYTQeZpMPGnZKc1jIyMRTgO7px2ld7YaXJw3bdhMtu8ox0NycCqHrdu2fA
Jg8AdaLAjaTS/dvPRtsidx6QMC7zUN3Aw783TFMwEuAojC+DpAKrUcCZEEA8dr4t5tU1893yqJd1
9y2d3bO+iPBT02ZyP5En8FA6FLfpWHUAXElysPJuvDWG0Nw2yq4nk3jeWc5yThqPsD+L+XYcd/l2
NgCdThqvMugHEMXRVjUm9eVTFUK/BJZws9TtqZdkL9YiplsJkmnXhChGU0fTT6AJ5Y3TgXFF6PUF
WXOzQ27nbZJwDrdYAZmXh3a3rgzR7EmTRAw5jtohhSd1nHOoDIMbfVbK8iAyOPlkLigC4Q8VhUnV
fpRpI/d6EfVP9Ht6bgyp7aJ2eh9aJ9/N8A42fYuLeTRE+NnMbI3ER0XRQqJfEGzEKeOKkFWZ7c3C
so8lyKctcRLMVWvwubsa/vvBC+k3TJrm3g117O+Sha0pLcj86G0LXt7oLO557pqSsyFegXTjNUkP
Ea8Jn/2GABDTLsINe298hsZFZmqVVZxNpiR7qXHyoy3nMB0mwtsWEFl21TLWn2oZ6h9hGWqbfoQP
VslyOQMDro5zIyGREyNyZ/IHp86ZtBuO0s8uLkV9bfggNKIOqT7DUGNawWLMjIM9pdG1nxWeT48M
J2zeJ4O7zgRVI+kWwG0tiQnJJnhhPQrDPJsQOpGTxBOqQoSNJEKH3s6t3ewA6xGHRg2/sQH9/NzX
egejtyubIBkAlupme++EaXVHs18/m2lWBl7PNz3k3AaW3OqT6NaTGtoIoAfkClgayjo3/WYyRfsG
6YE+HLgXGDd9KG32QQdCE20Sk/DCxg6UTOypiofxPoYl+3XyhmhT+w3Rb6H4rPnDe0KO+guqoGmF
Rl9fd5b9VFq2Bleiy9bCzFTmMW76ZW7Cp6i1djRYP4fO8OaJxt4tldVDo4I7jQb0ZR5nPyDVVQSu
2742BRmxo6lfZeBskQaI+lsUugQuphrhBHj69yNhAtVaLLPFgCI0bknYajdZJ7O70nDOZYTjhBbf
sCl6AXJSoAvu1zJuJUHlRrGco7kPN3XRfR3S+JExBKUU9QXdGIPhxQgdARZSwHQRwKivFtfMblQx
03jrnlPdamKX25Djm7yKLHvUhMP8TDb651i4OE0Tz/1Gnsz9MBrvIacPr00ARGjupxIWDZxLskWm
THcP/hwu17U+wIw2m0/oqusts/iDLLOQtbOuN2PZIGiMRnOfTnNxZY71lT1D1Eod4ymRc3adc89D
nnSMrdF2tBrSHjeZnu7I2K0PVT89WEvcbY0lLplsEuEZp8tXoCrWujeH6oG2PckUcCWzVViYM/2U
ctwQutODlemK7TQQDNJq3lsYiReILuEnvbHNG7Tb0Ak8+64xeu4r+60QhYGQe2DQFif1sS6ZyQ2N
+OYWck1d8JWuZxOD485ryHOd3Ht1SK6vVVubhJQT4kCdeEfF4t4T0BEFOD3SLbLK6UaUbkjQZnVo
uehV3oI/0s/x3FlrbMncokzwUPxOImiN1DibdfpENpbDVDUedrVM7GHlirK6H2KimFKOgu4INwXe
9cpiS7/Wms4JOmd57sE9qWKzMcobHDLR2pI+p7zqHV3wngEaIHBNvwlld7PkiD/iHgFu567SuvjM
XLTEMjg9ym64rY0eanF5olrDS+4sdNp6iC7zPBARMg7RegZit7JJjsauhuKVUZVr2ddY/rxrp2hK
zPPtSszYoFa0uZZb0ZbZ9zbOfw5+vzv4mXT//+7g94gI8lvXffv2Z12F+f1Vf5z5POMDLEyAGbT2
3f858Pn6B9OwTfzGiCMZ5Shh5I8Tn/MBPYWOFlEwuuIQRAvvx4nP+uAr+7LPIM32TJ+W8D9QVoA3
+OXE5xEw4Bg095g+6D4CzZ87Ku7ckpgi7fJKG6lw691IBZiOm1CTUpA+S521UqZ8ed0rbkzRwbU2
FEsGZKO7bworofMSAk7n2Gqcu8ZyaLlDonEUkyaKnM5eyxY1c+RMLwUKMRjApm2++opoIxTbZvBt
ynrFu3FD9+tQ1hBwTKBsGCKjgNSrZm0oUg4UmAH8nq5zvIPMCw9/6rY2Vek6Lz0UgynycgvoGITM
rrgapghgVOJshw7nrt4zCh3TJLoxFL+nnJP8EZIzUB+2NZRraJKql9gYmp3ArnjoLigg8nOcL8jt
AQRNF1hQgRb7VOGqfcrgMV1PNBHvB9kSP5+7d4By/ZOegjj2iij6TJ4LuBp2sf3iDiMIXdbaMNXb
HUA+2q4JiVqKaVTVFYR4DLJbR8vY7Fj1b0rXP0TkutvVlN2S9s3iA3ZxhTTB22BrrlZDBkepxQC+
kY2lr9GFWdd+OnVXQ7do+1BbOCplsXag/11Do29wECAoB0CvVyeYfahFG0/DSSOZDxmkYG0Ehvnr
iHDhnQUCcisa0+Zf7Za7ehTdyU00tpRBPDqKGzVz2t50Ertz6Gbd3ZKxHkuAX1uHiM4AiDu4cMWh
Gli+gDZ+1ouk2xk1u+4wRmIH8jB8Hr2k2qZp6HzFupHNTAdEeooQN9IoUwisaYKG5RX5GCS0FPbs
zu2WZC8EljqaWMJ14WAophYMLf+L15byPeJQt130EjhaE4IO4bnBC0XDL7+e0/opRoL3hEljfiV3
Wmegttj6Sauy8ehpbIkVDieQYz4Yqzri6OwIaGCx4oKFihBmKlYYES9P8QUfxoC12XtDld1NVaMd
PCw7NwI68dFqEqqZGrBKu044cbr7QRuSedt2ijgDCwtw2aIYZpRx2/SCNVum1tzGinUmLtizRhHQ
oLhRYy8+WDSaLXq5zsVQUCMsoyAVCaoiVUiymsRS3OL83MNLyVbxUDan1hGvVd644XUDOS8+Qgr/
6CStew8hdYcr2dCuumSwQrHLewo+dzX6svTfiP1r0FGF83Kz0G+47QbhFW9Ma6kwrBLxgdcPT3Y9
mbct5nfqohzPuhV2tE/bAUpUXvoHWbkC+3LYwZeqY6eGs6gVKTlQ8xjta8vN2ieRSyubAhtxbk+Q
mONWpA92ttdpGLtSod+wUPK9F2O9bP8/e2e2HDdybdEvggNDYnqtiVUskuIkanhBUKKEeUpMCXz9
XQna1012X3b4PjscYXfLIlFAAYmT5+y9duRltE5giUfmtyVpp35rQpS7aWGu+V9M+mQtsFt3tu4q
FQ7RSxah6IAHEm5Y4TYJPhYmpxQp3LkueRshyR4orYSVb9WoA5jMPsx++EY0G8egGnERu3UxGZs6
GIZ8N66Rl7oSENdTXOroQdJYc8AQ3Ckm9tuTlfTmuKlaIEv43MULzYY+v6BpgAWFKSc74dFIQ7ro
tFnCfeXmHBIAt8RepUz4i/je4PN2BfMKcwLwydqHEbTPcdpsMBtjGynjNCMIIQ2r+hNhdXbtbeeh
TZz+DJvPNXd1Decz9pUPODWpvE9q9NTB1VBT0yxGOG0u13jrgZt8JNnZPksPZtomJ7KA8IEynNCx
ON51FYr2lKchz71yo50LVb5nVOv4F5CKk4vKH4OLOpH5bWUXV0uMNHAjLbe+UombnKOm8fHP9iKh
Lxf42loChH83VAMuF8AIlwFoOuSfmX5WQdpZsZfuJRA342DCK3vwCwTrno1eeEtoqgFyp6rQeA31
fTD6tK49um24eW0KcCc8z+CXNkUroZErETP1ZJuwWZahMDdlt8w/27n9wTtK3tBc9Q4TnKNtim86
2Nhmaz7EixUdiIsNPrukct4J/CK8HKriVJAP/KnuAzLSjNm8HMlH+7nYnouawdp1PvI1ls7oCP7N
/Jr7VrojsDH4NpK2UJO5aTfHzG3V2V/85ZpJZLCJW4XMcJozqnmHzVxb44uO1YHaTqBJMxGb906C
BTMbHbHPqOFvme0j3Ecf1xVV83nx6/40e+MAV6haLtyxdDHzWTS+lg5z1lTUySeAuUw6pLKDM9TL
BnuCg9lcOtWGwZ4CcyPcjW3RiYztKLnFIDShUU/yvchCpM6cwKEB8AqabhIJS+MivjrAJnkXumHz
PAZ2f235i/WL/kl9cHucSLkVWUeva50vhuJ4dljHuwZu6oFA2GYvq764yc2pfRp4Dq/Z1stbWKHh
FXKZasv2IbtiJwYWy0nGm7x2AQaipDoWy/i9DUR6NQOo/xLRnrmJIgtaddZ5VALlggkgqM1tXTrm
TaewkG1TnvxbN/PVBX4S+YxaAseFl+8ctrB3yFxUuRFl4J1Ktl3YErVQL8vrHxNgiE2jSnOfz7V5
Ssz4C2Mtjw0Fu/CCPau2iTtoSHMZAMkgTa+KzL0grufaTVMT13dHDiZvfwL4DKfZCTbFTBrxphv2
APUUbyHdQgEcNSQogMRf5WEFQTuzpYVAoEMV28zLSy3hAbLlWTG/zZyCxQl4qOXY72qUFc+2opZX
0IHBSpgZK4HEN4+GcaR35j840AsJ4yO/No2Tx86bm/RuLVr/W9//XX3vMlL5qL5/SmXMEOP5TXn/
+kP/GukwnhEef2S7zLop4xmq/Hum4/k+4xTmKm7ggmj7d4kfwsnXoyDTBLRjE/b17xIfGD72cwQF
nh/YNoXmf1Li+3+imwUc3sGE7rH7cE2y+d6W+MEIdLPG4XAMgrkC7jrWGLk18HWp5vYqRQPCLf99
rgKosIMGxJpDw14W3sYZjt5w49ReygsUpKzrR1a0l4iYbhONnJUaPltXoGQ37H5ObdQ/RrBI9Z3d
PptOk8t0J7nAn4GCVk92z2CyKSfu7pFJy4sbVUCzEzAjYlbuc2US5rWl7+Q+Ow1xThtwe+FT79XG
r1z56jONylL9Yl8U+hlB6WK6SWp/L5n9g6DJzmaWN8GFNzIZYbSNOHkTGwNKsR75+s5OauPREC76
C5akcU/4Mr5qWq2brtSiT9921I0lFS2zPAm+F3nBa7Prx4DLAsjhiFIpJv7MGrZD7rU0t+nI7aNg
ImvLavG0Rl3+Q5RLdY5BlbBTX8TOhTP/VWZIHlwrEjuDiRPcdWd6ggsx65qMUkJ0etLLTOWWUCHT
BwBCtxM7qPGt7wrAhgjBPidml7CDgFa2aZex9Z+ajo781qediMJWMtzBHRIBjYxCrQjzF9Hbn1qm
c8B5GRo+SpbZ56ERcHG8AqyJiAVdA02CVpMOZEaUwLWA6209hjnkATIKaMHG8E+ZIjUuv753Cgoe
qenmHR3tYev3HSx1p6lAsQcu3dpNkIQg0gzZAqueqqE+W7IAH73+Y4EBBktY41EBobrg781Jyc+4
DrLTq0ZTre2QnKqt25fEAIgAaMDq7e1HoT0zCe/v3RpaENQ5jBUEDuGTNZB3upGkj1JbU9s9sovh
NEoiOC8mvx5o2PchZmHNfm6Y3XUXoqeZhnatW85hRUDXZi5JpbRjC0xdJhZOyNcXhdoSNGKfE3d7
iSuYDzDxvo/3ONi4umu+PLlbzC7jaCSfx2X/DCkIfpzYBT7zzpto1AzxrsdfcOqbEVBcXGf9C7Mc
ihJ6zjTy6QFiU69b+IFFlmFyJnAFMQVFkKZri0ATcpSnTz5Y0CVtIO5xBeWkGVxLCwFnpZwrlfC1
LB10MJxyJLsbDScRMcW5DdLRI92WI3r+AOVvNADHg3zl3nzNwMwmEhcmmcMXdYTLpkJM9rhcSGmJ
Z5NgOijGOq3SM8mtbPHsjxCKlDxSl7ribmWw54624kPaRHtCYxaGfWsjNN/ETsFpzSWvM3Ch3hfR
E2f2tH7KoFiG+FjMIq1AV7h8WLfxuMsMiqWbUBaQtIq8o5Dp0KURLYHiZ3lgUFHnmBb0V4r8Vl+T
bDa7m34OdRYV2P1Z1vx7OGsW4WtggFHD4cxrzfdHx01XfCpYofwMdJ8oTWs+pGBTfy+LDhFg6KHv
KcuG3xK7RlBe1MM44QC3SjUwUMsVcMC8n3Z9aC/k3Xn4IXSSxZjNzTek1QORyfXAyKpIKihLoQib
qz4YtnXjwshybcLjN52Nqn4oGWJtZxqAOhApOq8x1XyZkC20O/UecXsPRF92zbdeDF10YBKmyOUK
nYtsCsoDDWaynMbYBdfTdz8zg/k9O2ZiGMizVQ+BZ5Rb36bhvbHlJDkZLsCVZwqDsyvz2iHWB6DC
tge25OzcsCIgjEs2LkcVuv5xskL/Z9tkBDdYVR04ewGpjsWhYzAbx5k4MWPl+s46dl36PivIQHXL
Acvp02S5Yk9yoQ21rEdCiKLcCqmYRHNylI4aLIIk2aL9jemwN9V9MWKUZ/4CbgcYSWJ/DuvFPyA5
n38Jv3QuI0wwx2wMrJfC9VeFqfIPpD9mV6300l8OyVCPiOTnE5hQEvCyItrWqfEZ54t8IiSl29H7
7pk4hUQekEOGCYTYjCtLVRN/pqqDGTBTrmJz+QVBgsmuQ8TjGbuir1mW/iyIYomcbyTWdecegBoN
eGi4p2HBBlO65Ee64Ddhz6oeL1saLf6VG7c30pPlL4RLCVOFgCY6jf6WkUivghs2l/fg1G2FQ9By
kAQEY2ddFbQF2jswAggQzPCi13u4BWr4rmvz5hrteg0Ta4huq1Gymsw+zXqjGe6tqvrqxBNGgT7s
lvhiHFLnqiHG3P4cNU79BNZNPrDXvk3csQUKrFmWcWfdR6SgPlQ+eHoS4frgU8vcAu9v0ewhg5tf
Y3tSZ8KOHxcaX1+GDvNkTXYee7ipqkOejwZS2ChBwKEIOaomJFKlsW+7jqa4VzYJCdNmYhINsRA3
GbW9edcldb1XNniAIpMWCjJHqk0CQqrZg6OrzB0Wyel7RGVebC0xuLTuy2Gg/9EWBZgwSxRE2bT1
NlBm/2hXefAttUOz41Xo4FvNoCCUptGcRg8U4pbMj+/EYzdn8i6HGwY33ycZtNcNm8OenY5qPIJB
o/6K5nq2G0VoP8zILM+zyqy73PL630Dc5Pc5jOv2mY1aMd5BFYlgCMslP8VFXm2bVn615yW6SxIr
2uWoEzeUgupq7HEtF9ii2bbKy6FzjE9S9jTJbAxc8L7LX2gt1VWrh42RO9t3kMXHb3S+ol0MYeE2
bEL3kxqm2CdcNGHkg9inuaE7kV8TUGFXO6y4xh2gOHfni4FM7LKgcyM8ddl0ZfU9HXqGGnXzORoa
UsNN+dTzStzD5XZ1y++bZcenbMq6K2N2xddpih20L/ks6ap2Fl1e4DddLOJPTlAP14MvaW2hl8t9
G6mwybAZjH+jxNWU9IIzDKytnQgAXNhhhp6Xn0FiDreKiRSknAIMEIX1JcqEv4kLjwmQXYsthtF8
h3+22FnNyH1g03JM2CPxpgijRQ/FkZV7vMIPIYI/8P1249wFsfBug1D2D7UUAy96JkOcT4J3eVGw
1Hsy82Tubpoh/uyZrXWuGAMDBFcgyKvZhexXlg9pRmoh2+esONiAYTC9FHA0GlPj23q0Npu5S5Jb
bE3EDDjm/GhKOZ7nztFsRn5wZOBzzQo0EhxASOGuL8M7h9bPRVMNCf9qi+bMBLS9T1yalVsGX9Me
fyw772SqrcsB4NtdmnrmTkbeiSYI/Pk8nj+T9oOmFezGUzIkXxH1RVv2y0S8xmqMP49MSTd+p3re
uJ1z6TWlOiozJn4FuwddVo/vAbDfRDOpxIwAC2jAHzHnCUBRr+zzbaNcONwAfkmSQRMLI7AsmGkR
GNiEnPhIzuYDc1//0Kk2yva8DhmrkTK1I/OOZlkEx0dJC7SvV3UbAATQCeYYqJygzbUxk3k4Kynq
AzBkhRCB9RSRCPmKW5/15iVrB+83Y6oJj53nLsck7Iufje+3x1CG0b7QpRWjU8lIccavJKyy3hZl
5qGPapt9Rg9pGwzBcD01lr2LoPVvQefRP4e5fQa2O94sRGM5n3m/4YaocPOMWxgC5W3Wpw6xNS4j
u1LF3n0REj2ydY1QbpD2UhZUk/iRY9+JDyH5hzxAJrUgm/GcyCv1EI+FuqpycAxM3ELFyC+I7jrK
gGuApA0r7+zEX/1yJA53cZCmAZL5FsOJuF8ipOGbMk4ObT7MV27nujdtlbRArdvWAJjkDpdOXfRn
BZT7IqhSdWu5ffeYTOVlO7XnJljUrg3t9lPZ1d1PKJTmxdi38tIa3ehCxsEThdp08AE4jb4Ud9k4
F3BfxjyHqYAhprgk+hnLXxouxAROglSibV1UdYYpzVvuB8dsfqi8LAhaDO1iBP7ITNKhqUvbmvZu
Pkij/Dnrrq8R0v81EkS8+7hhAPoj6JvHZpgr+sTytWsMr8IxTpHCP4I2776mvdysjeZqbTo7lfnc
T2FzrVwKOcyN7XCCAA+GD69Qvg/yLPHvQ8S75peUrBCsr/AXqui2bogRcWmKkBS/dZvpy6JDRoQj
g9i/xZ7S3vL2O/WvgSR/2Mn/hYfqvRAeJ7EeoVkO1mVLCO/d7CvGIjPbMXWtL6U4TQ47UTdN7Mdl
JvoslNbf4etdhn1v5ZWmcAAf2MwBTTqC790JzG9nFKBdfayYGFwhSIMyycL8nBs9bV+8yj8hiQhx
gzVqwI0sUXNB0iTWtbzO3Iw4nJXc7bWVkJ9KOVo3BI+RQSRtOmdjQkbQmCPM2YiliijbSq97MUkt
CdnQi355sD2dD0ePUh7TgYirvsncZwyTU/+Ats3t8PFYiA+3lUcb9fvCfoLxc6DYsMWRS/CUE+u8
GlaMx9J3iCIq5u6FW6b6HSxj9eCQnKmZiR1/H1B9g1hSKHUVszcy9NppssGyjOhuAXHRHULAkN1F
EBMHN/MXJfjJhjQfmVjInjsrIIRM74XXoKOPv/T3tp0QLrQn6NSA8sPA9t68llMhk5Js1uDy9X6Z
2BT2BoNFZNvp4wPpu+eNllYfCD4NZQChBfb7uyuQ7ODaggMVCSFPNCdKVONVy/fDs6cjoXT8YAzR
3oPoi4ntPz16YDoBs91AkCMf6gnyH91JjTGT6zSTKS2zhuHdhDMhBZ5O/VjIY000PGbq3mcTYEwl
27aPD26993yEJqoX28SBaWnM//tzn9AHRpDTCAi3Gn77OMWMUwAPEjCXdWybhaXTw0Yx48GONW/d
lNXAxq+K/eII48p6XD/Qf9ubf9veDATfzf+tW//yjE4XTdNbLibLov6xfzY4NReTRdL1PFdb3jBl
/2+D04KLqRuLuuvJYvcvKET4D4ywAgo7P4QJSzPY/ylfEC76d3Y5uMltX7DqWv9Jb/PteirY3CKT
CC24E4glbB6ztzc5AMkWgs3g3ZUjsYdb3q/DHdme6HwRUHbf/3Bh/uJt8fZ5Xg+GY0rbe0Phcbrv
bFOxqzRrqRd3icHWf02knPsxfMJApB8mveTFpi+ewzGTx//HoVHjm0Hg4fh9/zCnRm6pvrbEHbIH
Do3mkaV+npg5UP4xUgwUqwoER1puUBzokXx8+LfvSX3mvi1oUWPkIj9nVaP8cS2xnTSuQig2dwVx
2pRoBjXK1uwHXj1prQ+ndLvn42Pab5eQfx6UW0UwWoW777y73FUDZDpuQvvOtSuWDSaAJ7v06GpC
bw2fmp6IVZFCT2btHniVJP3Qv3j0Ri8KcrrpRsE3vmjo2qljhxYy2i8Li64X2Cx5kTua1nlcIzjT
RYtpye/gBayKij7Wx+fxNrLi9TTWxjvjAcQF79NZAoJXBuUn9h0dS+6VAXuvKnRPLuhY5eBG1GeV
o1H/+Khv3eH/PCo+SAYIPBj879sHg0ainylXWneZNRLqsebS+FXy28xUewdVUt27gsRN1w9pC6/Z
kh8f/88Ppk+h4wQ+E3fum/fPyhiGFZRZZRHm7Kn7VD8wM/zw23gkuPDjQ71716zn6li81WlYcMA/
eaej2e8r0xysO5GG6t4AiZ8fXtN1I4cwXhCx4nk0Pf10mnSZG3/iYSH8DAsfOpm/+br/6sQB1bBa
Qh13/nTX2sKow9aMzLuhb3lIBAGc9ZXdl+a4SXU6ysfn/lcPidaV8VzyH5/C8u33bDVkCxrOaDP/
ZBRZzQl94rVzO+go0VLqxt1Ij5RYXe7yNdqwHEOlFYWYBDZIVeuz4RFWGtPfjckYt1HH58QwWj2z
miQZCWSt1khaF6bLdBlCcyoOH5/Ein34d6G0foG+zfcHYdRFAhq8Mx1lRRwNwRxadxEaqfawUI0f
1/sGIRBJqxI8AORR1r2ZC1gGkFAIAad06+awPeJlpnxIc9EWRKIvhNdYkdm9BNJU9x9/zr9YBX0E
rtRT1I1sU959TEPZw+hFwrrDCMOys15mq6FBbumQ0baQf3dn6zfoHypImEr0erR91kEBiNDu/RHL
PrYzM5+7u4nO3pnxiPsMb1j/l0NrezBJ35WORx4ocb5U9iDAUOtOiKEeUuICGnZ6c//i1CN3ug4l
NQ0egtRh/CP0PbFeIhCpvLyQC4RX3ejTTCe25IoMJHGyfU5IWxn+xhD8WmH/8fvmZc2mg5GkJUAu
/gm4uAR56FOKxncQZudt2MwLCaa+kX1CtzT3x2pMcNBk/pj1O9sFlouWgzyiQwiTONvghnfM7UwH
cmtn9rg3y94/kH4FOTfxusGiVRnPzgbpD80l01logZjJZHxuDGwHO9Ova9IjVhgvU1PaOLCQeTIy
TerlFaChvRmTABE01d2gcb5BV2ZXdhnUN2NGL3gX1BKfNDQY46tF8hZ5DnPx00Q6uSuoA2ANEYTW
8PnG5GXGp+ld9nNS7dKe9/clM1d4Dq2TNbekqqACUit1WGgAsetDs6fF5hvN01AV2bRzIt9/CDGQ
m9hWYXzTTqMZsindGKhvSMyqJHvBDn5gTCV3t8KRkB8XtBA2U7ZByJNNrh37dXYnV3Y8UG43Y3Rp
oizF3zMyyfRp2cs7uAjAlDO3r1zkFDZSy5JQhubWj8tCblGTJNEuyEiRirF0PTU594hPlwTsrI4V
bjGmxntKAxKFrZ4x0ZrG3YWCMqEKCFKlBNTj3oa3APmM/Bhbax0ArXOGwZcw1FT05/wrglDygTez
lVign5dXEDSRm1ChPYeAUnjNsKLjV3B0k6rgJOI0uRlBOf0Mqtxj3mEnJo1IEPtAumJcFYLgD/A8
dcveaiLd+CvJT4CmxgA8MHXAD+jVNds/RoN+aEcHe3Hq72hH3K+IlFzcFk3ywo2ifsVDlOmxcVzt
zIGvZ5tEPSi+uHFx4/rjlhurJGmcMDqlCDhETbIB7/MiWtPbKpTgzSOU7jQ/j1XANOWyqvCrP/oj
LOSQGwCAlr8r/TLAmNdD7w08DOtuSEqiZnlMNo5uGOcGXCX8cTPuSAC3YfPVSGh883HzrJI7Jg1l
cDDIbbkoFuCGNf0hGN2acGXGAcUQK7h4buH3wvlmBjzTsoqKz8ro+MbmiLluOc9MwUZy1xmZ6elZ
OnNXAte2eJmKquV3oP8ihgg1Y4qybOFLpb1qbE1TBrspJAMUoQuTe6RFLNmpiO8Gn+Hldpk98Rwx
MdnEqUm92uu87aycwBtFS/i0Zqp1dHxwnkBzNgTrkE+K4L6UYJpoXiaMIsvS4ddjK+HDseOoz5R1
0dOAO2qXz2V9zqvcfmxhw/CXdDR13yPAQ4jj08wsREjQCCG4/EmMGahDVkfh8zpJXHw9WwxcLo60
dVR2Xzj8DZoQ2Q2KSpYY9tWBjpMMr0K/VveQbzWS2mBFXddIarjgKnJ5ia7DxagOupc21JdynUl3
3cA/rp+W0QbjMwcQ1G1N8ruNjS2dbwnB4B/zwqMBsiYDxzFNHTBNFm5uKsNZj+JHMIv7VTQw6CBm
p8h0qL3N67lXzUTwJ9XjbHPtrVLPlXkkOVKejN1LWnMz4PXvXkY505xhhI28IB/d50DHIQMY6l6a
QieJh3H7LcuxvG5V2s33a6Gw5C2x6yorvFd10ppsLls+DNqz7IUxAKOx1HecE0JY8wYlIuPmOkKu
JYu8vuI24ruj5U7xXre8eDp6PWuooJmZFOE1hlGkETlp6YPGwc05mpB9ZIdU6QB58RzVUL5ObSf5
5CM/Qyh8PRHK1hqSFtNa4Ay6VMkXxuuvmx9HD61nAn/LHawSAcvPyFtA+HA/UXOCFwVn6woyfQBv
X/Da4QM2NkpuEv6qKcPVY0U/MBxz8Gp9hKzIJUt+VFKXQbx5oK5Pd4GYupci7PiOmiiguONfw9ji
BYyDibWt1lsVTK7phTUjKGAZcE4e3/QNJmH/xOnUZ4eB/H06DzN5oUnBp2WKJ4+MFa2bXt+eLnaf
GzPOeDPl8OzkPhspVwWT7+G6mWIjOZYJRDRgGiC7NzDpGNjS8OLDkFlDE07kuhVnEWCoxtR/zPKg
Lfa9zrJ/DZ1fO1JJOXFNcfRy/usiANsHMGoKdX9boAu9IuXAObUQkM6Npw9fTsgFVlVB0VvNt8yq
mcDrDh7lfnskrotvFecf/Hhe5FyHiRI0rFKC6ZNZ3ao59p5lAE0oB2uEYSBdDG8XuzzxUnZ8kvVO
xFVrdec1ot61qNH3r0ISEbdxdxsSkDOdglp/QVkLb+1g14S4Ezsc4ipdFDhxtqMdtq6eosgOtBvc
RsT7MJt0Op0sQ97BhB/7ccY2RGDpRCpE2xkHgDZzs86H5GKnoRZUNDzoLZPD2/UMeRNRI3ceK5Cs
AV2sG95lMppvC93lxzFmi5qydJubiS3t49DyhzUODmff6yptgYJcvFaM62tzXkzuqKYAOekEq4rD
baBJ2IGBg9Qud3IY2MnoqyabUYVgaC1ygaT+OInHWeQ6U74Zep7XSuunGFCqe3OZnWjnO4uD7aFA
keCiTHyBIsLDZQPHAgnXSdfZJNzyyLrziADHNPKc/UQKAsFWLmoeFwaFe6/kRAoTMxOkMYY03ed/
KlZShDdrziITWnHKsaHWeywlU3FZjh4/XQyJ3T7A05qo2KOcCw340LrBXqvXPmVnxgVx5izylCKx
3pKLnv0K2s76vOgL8LoW6Y37mNmsC3phlbHPG2e9d6NY8VpTfSOPyk/nH5iao7v1/hT2EF1gIh4u
8L2J/NofAm6RwASCKNx8vEziGXHn6w1RTmXwu/HHnNmRHOXRyID2F1rkHROI97jeFZ7KdasbYybz
TWyVVltZN+CRWF7zTgc2MUSygOq5q5ppAcvitzZNCNBC6HtSfUKvbVVgQ8A2xcT/N1MIyR3rvXUD
LlgeueWsRzfBz0pWd8yT5RPcfG+jRHMOdcNNM2Q1q72TWp+AWZOxkCzc1CY48EGLOORxXQFF3tNO
xdrLxe6jVfGC3BpPiz/pZhAvoGoD0X8mKWLsWRTqWI7RoTWYre6rQX/abIATsnfamePGzazuy1mw
JWjYqj2Faqbwc2POe5hHkl8mW/TGLhMSirmkFiJ6gfwldeyHsUo+WdpkciK91bqR5sincINe65/S
mrvdtIiGfuzdgSIkNvLwaRW/VxgLOF8/nMBg2/7DEKjyE4rmn4kRGds8zLojYVS4fiQr+5TH2e/Y
wQTja2qh47Gl3o61wwOs0NShR+aNNKfTsu1peYZUKLP3lGcz1zlt+EJrd1rUhTFkzsGsCLZCsI1j
MRlVeULKnF07orOsLW/N8sTOXh21WgUvXtNU11Ht1L9DVVAveDZ4Ntz13GGys8mRUarrzUtAlEjG
sgj02TZEJHBDsAJYTLtAaG7Uto5W9fnqMJRPxkOc2Xw9smz47za0uEiOu6hbOoBQZx18wyh+WZfa
kRqn1CVdmwTqPo/xfxaqNbY4+3lm9EY5Z8JwnpyQRzVMWkYZpuTjoUqh2WTX1AcIefikan2ZRIjP
vy1QA/JfNTUmbxfkB3tEP4SqoXR/igAzxZhO9WJnwpSEIJjpVN6eNa32FKol+mmMy1ALXqVhzMys
Ca2bVZtnGX33Yi9zsPMcrRnidoJ67dm8PwGKcLeWMavV4qX245qKvK6bYZazOCKbdfZzW/FMFLre
bKIwuCK1m9Rk0k1Yo5VovuUFMJu6Z92TCNJu+gLnRBoZGJ1r9+DFemVelpo3EHu75Gi7SfpLjJ7Z
nd1m4InrtdPHzWFUEAmnK4wWp6lWxZV5FYiT7yO/PLFhU71GCzEgJX3tou674VAI2w7YqyAkNPPF
egwCZIPKDVmV6PNwSXzyPopNFNnsJNZ5lceU7zGhY71bxXqNq3gelpiX0WvJ7AIA8Zg7b+iSleYh
zks/2Htzbx84cvKIx0Z9hh+6XCVQ1z4jcch3HU8IqzO7neWAsnLw4YyUJnhv0Ri3cs1coZwmf8WR
jjraCNl+Do3jvmThsPwqqCp/14XqKLcnZsHUVfbZAtZ4ZVGUXRQ61gWhMgkvw5r20sJnhXxQq/bS
RcB1A3w42MWZl34pmz5+8Kjx1XYo8frkOkMGlMd8A8o8+pwYfv6zbmd+k7vGzaRr9MyyxtAwYIPW
ArpQYlAJR+913vXfCc/fTXi8tYHywYQn7X7WVZe+CT5Dcq5l4P8yqHr/WNvEFiNpeCB/BH+H9j+4
oT1a6sIJVjDRv6c8/j9M5pqCFA58qujL+YX/mvLY/2AB9OlnMP7UY4P/yKT6vvEWIkCEG8LUnN+m
6eRvm5wMJpKcXE/vtdiUJSQh12K1WOaZVa+XbH3+s06fPqBv07oWuu/mWe+6qjln3dhN6Z4dXD07
ayTHftHda68I2mM8U/l/fLz3fb71eMLjejFewULwrrMYZt7SoTEUZ79OvOdMby3WYrVzUTN/fKj3
QywOxVfNSMDVIbtoCd5eS6I0UfTnljjneg+e+oyqMPmwNBF3xaq6sCf3czzxMuKl8/Gh/+IsuZMY
IQYBUHiGOm8PPbX5OJuGFOfOpi1NlLFuwxNpjOcvZkP38cGs9+MjTpQ7kGgZNO60c96bHlRddCVM
F3GeaoZ5bAGpSDZTZlIMj73P26KiDZdc4klmuzNLNsmsgTXbFjI1aWvY1d/16v98+h7zO7BfAVE4
PqqAt6efWQn73DgS52ASnO4qTDYZp138P4+FnpPBK7cwN867GyrOgO0kAI6IwJroJwije/HhbN8P
uqz++ELrG+aPzVwUBvTtYfq5vsmt9X7Sk1KN8/oZxHmMkt+vQmebhv3HB/mra8ciBLSSg7FKvbtr
aWwLv7cLcSYltT5nwchmJtAgRIva+++mnZa+Ou9PyUHSayNz4RK+t8QHEZbfBS7TObNBAO7WAYoV
GVTfqzo7aHN2RN7MQ6oHTnPSOycYic7p43P+izsYdTbLnqkfVV1kvL1hIhuhSuTl4qyC3r50yLYz
Nq0ujRqj4w5l41Pu89ymVp8XCKu79eFFVZ9esIL83QT6r74BYpKQr+tvmhn42w+TFyH+77zh4cXf
c7/Wqau5g51MuP/4xP/qUCiMiEBCT+r8ac6umoAttt8659Tl8oarq4WQSpb6QMv9Pz7Y23cLy7cO
tTB9ciVQqvz59m2SHst02xiXET0CgPOE5H6rnIIqeRX5V9oK8fERrbdLsD4k+fMkhXqIg/iC3w/z
m3wRNgPv8NKM6CTg9qDQ72Sn7qEhMSvtIr7XdTeQBPTO0hjvQMn04OwbFeU8ymHAS7pYXleQ11bP
vNBNgfyG+X+X6rbMxx8Z99mbRwLFhwdWQUMGkXRgdHvPUq8ClQlVOuKyK8zyYC7JcqhTzzjEVpcP
+KLLmZkimwVZo8XPmtnbW/yyO0lzZVXos/NE6MraG5Gv9LI4Zf+iMFx6m9ddrc0MI9lRGdKFcS22
efiFqdLXTQ/ce3k0M35M6k6aj6RdIgW2MbTYWfut11Mr5MKA/TIuICj7bL7FY0kvEdlK+ASn0yCg
K4xa62h1Lr+684H57Mow8fJtIdPI2cRo6MkYrFqOoRtUK7uwbQkn24hRgOikkYT3Kam5QxrBFoqe
fU8yFyW3d7nO5ro+LunDS6tKLnNALy9MkdpvfgOP+JLAnfneCqhaDLs3cOygd0q/W3PIV+Yvjpfn
m4n+0BMJwtx7fe4955hRmeOi4X6erbB7eRVReSON25I26c9miewjVrD2XnqkQeFcaLd+Ggt4jF04
kvlKdGa5XbuPBhL6Mz0NZn4RbQpHCXVfMC58moWdXqwD8nV0vO5Qe4xG9P/xPNwj7F+e7JHWchPq
dgCp45iulOxecpjh9sZzUBsuXYT4PYDD8DQ0M38LTz28xKjit5R62730XDcgBmzL1rdcxZsa+zEZ
zrivEplpqRe21tn39UY18QSTiWpe/MtEFybrjH5tvptYYe5zpmkKm4FB23BtkLZpy12DdNt99r2c
qzlnWUMUe43NEch05HuX61bSoL/VXXRiZERMuDQfxnH9vNzLnveiVyc8f7UZz4TYLoF1kxgMvnaz
W9KSoaFP5wJLCO+bV4O+VTncyyNbvqcOfT4Sxp5QFIzBOBstne3d9z7ijrngvbxhpsb+vsHxf734
BbnPVsoIF1Ki++xpQCJ6N0nEGCQD+RA7i31cFnwAOzv2xPdqHKvHYEnna8CTxa7tVG1t6AlYwcFK
TXmZFvWIM0GPErpCgc6slnrYmV3kPYL9Twky8ZiLbchHnG8C1HrnUiREQ5R5GG5Tt6PRz9gD0foy
P+bQdlGuJw0x46Z2LHNPQhUzu+qOllGAhD4aShoGsv8diAVcgu0PN8QDQDvDQAHpY8hZmbaL7upO
ZoOyukfw8dUrctkd4DR4P9XiY6jvq+qKUaeMD1rIAZNhaNDsZ3V1MdZDfRNmowVsdOmS77GewOGF
J+rLS9AbV3N0tsjSbi+CbvK+AbKH51s1y3cvnupLR5RYLdQklu9IkfM9hJAF1ezI1xgg9SHubKq+
Z3ib+h2zZRwkpvQvdDGKIlUx89xpicG+pQbc4HovD3i1SYpJwPZVxJXdD7T8TshZmlMmQWLN7jD/
iuJ62idGatxhQyu/pvlITOdcQfeuUgCbbfc/7J1bc5vIFoX/SirvUnEV8DBTdSzJVhI7zn2SeVER
WxZICBAXgfTrz9eAHIEdT8adB+rU4WkmklvQdO/el7XX8umySFwrg4jSJtE9maMIO853iXq+iSMG
sgfknylYghydR3T6JPACTEYW9SdaHLaOpcOpBrhnGYk3HxeXeLr2jD65vTkJfUjCjTm07VACOvMJ
/REeSfE4hTWKVtFDtB9MtU2Uf45pVY3HuzA9zwXdfugpN4GVRl+dwNfgO1HL83Qw1yd5wH046IG+
51RC/OaAeb8cGdsCWj2FN2qBQrgk/xC+A/IVQ5eWsagHCF5nblU2GGgrtkQqSjvTKM601Ru0W3Cw
Nb0kh461zW6XiYJBig70mO5RFUJKPqOSlVjw9EztvDTpzfe9koRqtFWoIVOKO4wp/Uff5ioFsyrj
Ze3BrWapw3ls5+acvlDNoHs4CcRoahmnFzUOD6SEYPSKsLYlcVSaUtaajHYkbnaxwdbPPXM7M0p4
T2dV8SmOWbbjyIJmkUJcGHzTou0Sf86DNETVIy2CKcFLYewyV54d3+3jnSFKi3DABbTBTsOVUSzA
pGwRdV8PzL9QEXZeJZ6TzgJarr2zsFz6+RktsN73dJe5K9KqU9NAh20Mn+I2/RocBvngI/yrkT6z
Nc9+uyNbNh4F/nrqFcV2tgLgfY7UBtwQDvI9Z3CyFp93ZrL5QIniTgsOX0vNUK/XmUbiCpFnxBYc
OFoMmrNul5m3vD34fvFxmVu8OXb8arolL4uO4hIWXujxfWiHtkFqvYawD172sgjiDQxk2HF4ddNl
MUPpV3ljbKP91TZFL3wEFyKizpt1rp6NeAuIr5JP+EL7aglFrpoFV2WSGNd0uQbXW7q6Pmx8eztO
IjW9MXaDYBpBKPEdaaTdG1hID2Tk5po/OkttHapID/REkR8KWge3AeYCyUGoG23jNXCF7/N4UHws
suUaHF2uXEHbav69LkYISia0uXBWCuVnctjLtw5Js6ukhCt44BSIMHm7ZepqfhFDBg9MIaS54Y06
UgbzMyNDv+RCxeTRfBjC0wSKUpuf+cbcKs89sICfRuuYrrdQP3yMfW9+qezzw/vMQ3fb2S2Lb3mQ
bfOpkqaG/7r0y9Icw1gxgGN2Xtjrt6OSBPeF4+XpjCh3cLmyDtFnxU80ZzxY0wyKJIGlrMmL2sXb
ghP+Tt1t06s8jncX9P7u3wCU3gST2PHmZO1VwgsP43aBKorqU1IWClzLnbV7v9R2Bewrq7mJ7g8m
79u6zJDo2AfmZelrmFE6m+AW3yLrXkwgKsrnkF5E2lVm7Q/mGQgquD3twDIwiGqxiDT0V84dFK+o
BZDfNYytNtWDEZ2vueV/SDfq9nOu7tMvNm280115gNNoVVIVsUYG5HikvSEPXlkTPS4snx6zg3cL
QIdzKFMQRoIa1w/QQCVBvTsQp4QBKWy61+b+Nfiw8rOSFANINzLAFL6+1c/tgZ7QfROH5vk2teAJ
izTfSS9y1u4dstTlX7GtZzeFCXFYMUJJ+Fyh0AupKiz1KBxGgQVZp03eHibaLUQEHmimmZXFd6ZX
Lt+lK2AFZwc/zV7rRYlkfRRBjglVyXYPm0dCmyan8/UATsGppozm2cRZCmquw74sQRRFKGmZdFXY
CJrBEjkwrN1XJJ8iYDXLw+qavLCloKYQBtehEwQw0NODCnBY563RNqEas01cBGX+pfS25dyo8br/
z4X+Qy4UkDpx6c9ToRNeZuLfZC+iuxf0QeWb721ej/rvj7QegN4VYFQ2OLwjvr2h9bCsIdkVyLpF
MFTBz++Toro9JFVK0ROcNEknC+6OY1KUj1AlIeZAAYuKnfbvaD0qlY4fWQoTcL0CUztobI0kxUgX
T34Kyt5TKVGpECuzdRmNN8u7YDm4LvfwGkPDHhbhbOMrr3FRp848/6quKSzr6eRk8h4BxDudSLa6
BcJYaIx5ZrS2OhmKiI6B2LaXygxaPPh7jK97mt/T3XoabqhqIGmsYCAnDsKFeCrzqxiR1AuQ5jDX
ad+MnQY70CSMB8sr5TA48yMUOOhAjKER3AqNKMPcnYFvnQx2HKNKfEP8yZeIxaDUHqz/XqXaVPzn
3sDw+PvP6SG68GEpTwfTvenMKL1B0wFq7hKPIoRbT8kioTsMgcVEWefjvR5+2dvoLbImZuXIPkNv
8czQ9DfLvLCo0xzeczqQZBI8yDZGyVzZZ3qmp9N0fUlL/Xu6/XNoU/ByBk72fuR8U/XBNF0it5xy
B5sVTAAjfUzOd7xBthjDiIMdTKg0jpN8/aEczD9BhSxoZzdT6rJ/EwwoF36Qv1umFsJh4fcDIiIU
coGxF8HF6MBtFKhygOgMbzaloSDVC7vAXiluQmM5WWL1Lmk/RYRSQSdylPJjh3N/rV8vN6tlnb/4
nzEuzYNM3MydVjLn7/NFsv+wSDmO0yNVpvj0XeSH2afoeV96eqBGYrU2VzcRQFFxB9S5W0UYOmRO
Ntz9LVX3+9QIgZuhWXS7+OMlUugmiDdL9BNWl/7yRRCFkLNUHw8cGnGA4Y9E3q666h88maKfTcLT
z1fP5tPfaT2Be7vxQbnW5rdNpaRodHa0bHZ1Tw9noTPGj1kwjCGtdiQKzc7jW9qQUgdpNpo8q4tU
I7/Uo8eHEILWDamn160hxFMkE+mBqC4qIadrQFWdIYEb+WyjFn2qf7BHkyDg4LKToA05akmSa/Tf
nD69TWkTpipdUzh3q6tvS4ASTb0sa/2uJ8zATzeAbgw1HAvRaFo/Y2cS0ORiI4AaRlfmuET6tQ9o
L3vguv1rM6AMqddCLVjVUZkI3JHWUmCN4H9Rp/5hLHs2CyjGy+4EQxuy2XXLsES/IFfHHKDkTVsJ
O8JmkfTr8ekx52bljKGBTrlDI5iKYRVXZw0AZ6CIxSqhVFldvTsRyOOJcq3ULNBkC88pG15vZqFj
D0bOEBwFbbMQE1ZX79wC1N6ll4JoQqYBEbBg/ZCce6fmwDKHMD6MBCFD/XnvlgKUdYqsb6Rj9EDg
WPTwPjoLNs6BSW8yR2e9IYhX+2UV6Heu70nifBRBOcTgPGX9kB2bqCqiK52q7Ki2vj3yjXgzjaGW
e3xqMuyDzg4YcSAiK3sfHfTu6S0g8rK2UB2CHkNnAa3e6uq8e2KEWnxB693+V+kXl93/GnqDDk4R
QJJHH9/mQISeGzhS84XerQENvMEvxsk/dZANawi9jw70qgkEOzuBCITDQLjQTYjUvxgJyyU7C5wF
IwOCYoOW/Me2gq0zS6QSDMrB1dW7taAaFbuxnHNkDOHFUcgzNu+64yKqqsGRSJwAGqhvZyFgRq1+
Kc8/DQwFF5l0QfOOHwYI1hDiBpLbJ2FUvzwC4IZC+FduFShDuGtEbqxxgTsWAb+In4Fq5d5x6tta
INaX9gwIFokBqEaAgjvu+FMf2dHJLyqCXaf5vHfeIS/Jlj0jyaKSPHMgovhh905ngRwSqRV4xcki
VVf/7IJqivqQ1I6gPKWPoE9RKk56npMBT2dBhM6A/IHFNnazd7NASCsIUmRnATAzFEIC4yqujrvo
MEvA18kw/Ait+2UdNRK+sgETGXWbDBJcLI+fkbaJ06wIqv3m8/7ZBTwd2TQKmXXCJo1qbZM77ngK
zIJmW+wJys7V1b8d4eDXy+4IBcE5HEbqvI9mEBwVf0JFp4LidnX1LplEBKFK2wUyBJDWiT6k+ik7
KTULf8E2dfo76gy70rsdAT2e9BlhjEgsAnhAdrBe8V3raAzJX+qErfVp1KdEigBsSG4FwkgS56LC
8Li7hIgLERZHMY0j1U/16PlJCGuyxwKOkk5pgZxqk0vpuAhVnclqJGt6lkbEPo2k3z+5JOqoYgbq
5d95fsrtWErBP9hsj94dCFTZ9Pqmnh9AilVQ03o2prBzLAq60JGJLURZvpqm2vb2aC8wC05d/Xr+
LBg6Eq30FkKIWq8FztlTd5k6G31SNM7SXlRd/bOIOiA2WYtIGK3ziLTJ3T9laxbIpVB70Gj47Klz
AHCuyfw+fy3oJiADdj30rI/OAgGkbsAATWG2/ryHO4JOO8m1AAqBJjrB6tdYx86OgEFgCBcoy0Uo
HfcsaIICvr6p568CkimUUuhSP6YJOs9PwZFCm4LNaFJO/XMRWcTS4QKOMvK6JJXqpf4ggCaoYhEo
UK83JqF3a8HgFUnuBU4HOvkpLwul7upqnw5ITQzBIFB4FGTa/doL1Fuk06skk0BjmeQPmtC5Ey7Z
Cpg0oDiO0pwb9bLrkY+ACvkDYch/i0gSCQRVAwpO92x1dTwli1nCVTRFA3J19W4WECWVngUDxJGG
zDzMD/XVnQU8JbDyigCo9XMWwLgL/gipxCIpNWC4OErQitRX2yJQcIBTilItbL/V1bu1AA+soEqQ
mgUdu6iANyBJef+Up/4idsF2qD8SSdaT1LszUswCC1hqFlgLcNnAdn08AzvWkbkZEqOQaWk2X5/s
IhMgHUGqVNshDeI116uA4/Z0FRBHww4mcvA/Eq89OyNrgQy5VQAoQYUo3rIb699dBZWPIPLYTUWm
d14zzo3AW8vNAl4ztC4ER43175wO5FPwlFBnwp882s1fXQu/sG3uO0LGnh/cVr0g/iJ9rGXkZ184
dkE8/LzpgHh1+8dL0erR+qJoDal/e1E1qYj//7OFX6naFE4+PLYtVL/T/HnzgA9/uvVbx6c6/uPM
XyRucuMhckkjyb65zbfuho6S/wTud3fjnrZosEc5i37cyR8vW/d58v7/YeB03RlXAF2lx01Q6Ajb
A1eIevmB126YuunxFsVrrBHKsiOP3cC/i5KOqHjdCiI9Nkq4iXsbnd51jaCUHzkMFzeZf5NnrcEr
iJ7s4JNF4BZusjgducYAS4/8az2f95vweav7nFn3b9ursEbvyd7/xSJCgL49co0Fkx15xoz7/umM
qzpY4OM/1M1rz9nqr25dr7UAG9iW7A2/ggY8jPz2jqyxQNJDh7e+27EiNbJEeuSoaL+8GrYjO+yb
h7apRj9ID8wA+c16f1wGldmri+myQ19GuZ8+mOa6RC079pXrhy3r0fRRyI8LVYIb3p5OR4PJlh86
Td0b+B8WWdZa0zC+iTYg6fH9G89fuu2W0xocIj80Z0EaZa2V3RSY5cdOUdNNIVxu2aamGeJ3jB7l
SXdoURmXHjoKs44NEZxyjvzIbxffE5Qz2rNd1zNlb/rtYue2z62mRCg/cPFi5m7i1PPbx3pTfPsd
479eJOmiZalgQBI1rd8x+NWi9G9axxiDiyLJ7xj8G+rUx5Gq+KCuP0gPHSWZ92LsJhEnZXu51BiY
3/MDE3fd3fs1SF92+GvPb8943RYqPew6wCNpRzV0nIpah/TQyWLZ7eqvygeyA79bhGG6D3ZuJ0xo
IOCyw3/wotvFi1fpg7OtTvjKDv8xyn+yEJss4u/5gYcLsUnPyQ7/idlfpOmi5VI0pWL5sct2VKnX
KTXZcT9nrndc0MKmNIgf2WG/LJINJ1trZPoSf4Mh/OIT2XSWd1N2kb3pp2VtJYO9vxZp9uLRm68r
Z9I3/xRju+y9o5CG3m/rbdZZvKfv+rFM0z2TxsP805Eg5LE/ayfXxDdugoWb/PlfAAAA//8=</cx:binary>
              </cx:geoCache>
            </cx:geography>
          </cx:layoutPr>
          <cx:valueColors>
            <cx:minColor>
              <a:schemeClr val="tx1">
                <a:lumMod val="75000"/>
                <a:lumOff val="25000"/>
              </a:schemeClr>
            </cx:minColor>
            <cx:midColor>
              <a:schemeClr val="bg1"/>
            </cx:midColor>
            <cx:maxColor>
              <a:srgbClr val="006666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Analysis!$J$2" max="10" min="1" page="10" val="9"/>
</file>

<file path=xl/ctrlProps/ctrlProp2.xml><?xml version="1.0" encoding="utf-8"?>
<formControlPr xmlns="http://schemas.microsoft.com/office/spreadsheetml/2009/9/main" objectType="Radio" checked="Checked" firstButton="1" fmlaLink="Analysis!$Z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7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287655</xdr:colOff>
      <xdr:row>11</xdr:row>
      <xdr:rowOff>131445</xdr:rowOff>
    </xdr:from>
    <xdr:to>
      <xdr:col>6</xdr:col>
      <xdr:colOff>211455</xdr:colOff>
      <xdr:row>36</xdr:row>
      <xdr:rowOff>131444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76036F-4FCC-4D02-877C-83A8BE990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173355</xdr:colOff>
      <xdr:row>25</xdr:row>
      <xdr:rowOff>97155</xdr:rowOff>
    </xdr:from>
    <xdr:to>
      <xdr:col>9</xdr:col>
      <xdr:colOff>187965</xdr:colOff>
      <xdr:row>33</xdr:row>
      <xdr:rowOff>168975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91C2FC-6FE9-4D72-94B5-D46CCF7CF1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226363</xdr:colOff>
      <xdr:row>0</xdr:row>
      <xdr:rowOff>96161</xdr:rowOff>
    </xdr:from>
    <xdr:to>
      <xdr:col>20</xdr:col>
      <xdr:colOff>402478</xdr:colOff>
      <xdr:row>5</xdr:row>
      <xdr:rowOff>236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5CDF1C7-729F-08AF-2F7A-C9CD17CE4275}"/>
            </a:ext>
          </a:extLst>
        </xdr:cNvPr>
        <xdr:cNvSpPr/>
      </xdr:nvSpPr>
      <xdr:spPr>
        <a:xfrm>
          <a:off x="226363" y="92351"/>
          <a:ext cx="12364305" cy="8127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1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192405</xdr:colOff>
      <xdr:row>11</xdr:row>
      <xdr:rowOff>167640</xdr:rowOff>
    </xdr:from>
    <xdr:to>
      <xdr:col>9</xdr:col>
      <xdr:colOff>210825</xdr:colOff>
      <xdr:row>20</xdr:row>
      <xdr:rowOff>35625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945D2B-5770-4EE9-A047-E7713AA65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6</xdr:row>
          <xdr:rowOff>19050</xdr:rowOff>
        </xdr:from>
        <xdr:to>
          <xdr:col>1</xdr:col>
          <xdr:colOff>371475</xdr:colOff>
          <xdr:row>8</xdr:row>
          <xdr:rowOff>76200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377190</xdr:colOff>
      <xdr:row>6</xdr:row>
      <xdr:rowOff>15240</xdr:rowOff>
    </xdr:from>
    <xdr:to>
      <xdr:col>5</xdr:col>
      <xdr:colOff>361950</xdr:colOff>
      <xdr:row>8</xdr:row>
      <xdr:rowOff>81915</xdr:rowOff>
    </xdr:to>
    <xdr:sp macro="" textlink="Analysis!J5">
      <xdr:nvSpPr>
        <xdr:cNvPr id="13" name="Rectangle 12">
          <a:extLst>
            <a:ext uri="{FF2B5EF4-FFF2-40B4-BE49-F238E27FC236}">
              <a16:creationId xmlns:a16="http://schemas.microsoft.com/office/drawing/2014/main" id="{0E35C28B-52B2-8794-76ED-8F7C73EB4E5A}"/>
            </a:ext>
          </a:extLst>
        </xdr:cNvPr>
        <xdr:cNvSpPr/>
      </xdr:nvSpPr>
      <xdr:spPr>
        <a:xfrm>
          <a:off x="986790" y="1101090"/>
          <a:ext cx="2423160" cy="428625"/>
        </a:xfrm>
        <a:prstGeom prst="rect">
          <a:avLst/>
        </a:prstGeom>
        <a:solidFill>
          <a:srgbClr val="006666">
            <a:alpha val="50196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E7CF9B1-5C79-4891-8149-EA01F0888AF6}" type="TxLink">
            <a:rPr lang="en-US" sz="16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Kettle </a:t>
          </a:fld>
          <a:endParaRPr 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596265</xdr:colOff>
      <xdr:row>1</xdr:row>
      <xdr:rowOff>34290</xdr:rowOff>
    </xdr:from>
    <xdr:to>
      <xdr:col>12</xdr:col>
      <xdr:colOff>200025</xdr:colOff>
      <xdr:row>4</xdr:row>
      <xdr:rowOff>26670</xdr:rowOff>
    </xdr:to>
    <xdr:sp macro="" textlink="Analysis!E4">
      <xdr:nvSpPr>
        <xdr:cNvPr id="14" name="Rectangle 13">
          <a:extLst>
            <a:ext uri="{FF2B5EF4-FFF2-40B4-BE49-F238E27FC236}">
              <a16:creationId xmlns:a16="http://schemas.microsoft.com/office/drawing/2014/main" id="{5649E6BE-7D06-41C9-9E38-8218B1F244E7}"/>
            </a:ext>
          </a:extLst>
        </xdr:cNvPr>
        <xdr:cNvSpPr/>
      </xdr:nvSpPr>
      <xdr:spPr>
        <a:xfrm>
          <a:off x="596265" y="215265"/>
          <a:ext cx="6918960" cy="5353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B08E9C27-0B72-4B32-9285-E0D0ADF1377C}" type="TxLink">
            <a:rPr lang="en-US" sz="2800" b="0" i="0" u="none" strike="noStrike">
              <a:solidFill>
                <a:srgbClr val="000000"/>
              </a:solidFill>
              <a:latin typeface="+mj-lt"/>
              <a:cs typeface="Calibri"/>
            </a:rPr>
            <a:pPr algn="l"/>
            <a:t>Summary for KETTLE  for the year 2022</a:t>
          </a:fld>
          <a:endParaRPr lang="en-US" sz="4000" b="0">
            <a:solidFill>
              <a:schemeClr val="tx1">
                <a:lumMod val="75000"/>
                <a:lumOff val="25000"/>
              </a:schemeClr>
            </a:solidFill>
            <a:latin typeface="+mj-lt"/>
          </a:endParaRPr>
        </a:p>
      </xdr:txBody>
    </xdr:sp>
    <xdr:clientData/>
  </xdr:twoCellAnchor>
  <xdr:twoCellAnchor editAs="absolute">
    <xdr:from>
      <xdr:col>16</xdr:col>
      <xdr:colOff>417198</xdr:colOff>
      <xdr:row>0</xdr:row>
      <xdr:rowOff>173355</xdr:rowOff>
    </xdr:from>
    <xdr:to>
      <xdr:col>20</xdr:col>
      <xdr:colOff>415291</xdr:colOff>
      <xdr:row>4</xdr:row>
      <xdr:rowOff>72481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7FBF4B-16B8-45AC-BF5E-5DD6493550EC}"/>
            </a:ext>
          </a:extLst>
        </xdr:cNvPr>
        <xdr:cNvGrpSpPr/>
      </xdr:nvGrpSpPr>
      <xdr:grpSpPr>
        <a:xfrm>
          <a:off x="10170798" y="169545"/>
          <a:ext cx="2436493" cy="626836"/>
          <a:chOff x="10198073" y="152401"/>
          <a:chExt cx="2422551" cy="657225"/>
        </a:xfrm>
      </xdr:grpSpPr>
      <xdr:pic>
        <xdr:nvPicPr>
          <xdr:cNvPr id="3" name="Graphic 2" descr="Box">
            <a:extLst>
              <a:ext uri="{FF2B5EF4-FFF2-40B4-BE49-F238E27FC236}">
                <a16:creationId xmlns:a16="http://schemas.microsoft.com/office/drawing/2014/main" id="{52BDD3A4-728D-63E0-9DF0-69A10F2D3B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198073" y="169589"/>
            <a:ext cx="630472" cy="634396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3F8C72C-76EE-C56A-EC93-D63F2272F608}"/>
              </a:ext>
            </a:extLst>
          </xdr:cNvPr>
          <xdr:cNvSpPr txBox="1"/>
        </xdr:nvSpPr>
        <xdr:spPr>
          <a:xfrm>
            <a:off x="10467974" y="152401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Home</a:t>
            </a:r>
            <a:r>
              <a:rPr lang="en-US" sz="1800" baseline="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r>
              <a:rPr lang="en-US" sz="1400">
                <a:solidFill>
                  <a:srgbClr val="006666"/>
                </a:solidFill>
                <a:latin typeface="Arial Black" panose="020B0A04020102020204" pitchFamily="34" charset="0"/>
              </a:rPr>
              <a:t>Luxury</a:t>
            </a:r>
            <a:r>
              <a:rPr lang="en-US" sz="180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endParaRPr lang="en-US" sz="1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19EDEE5-C5B1-337D-85BC-377F0AFFCFAF}"/>
              </a:ext>
            </a:extLst>
          </xdr:cNvPr>
          <xdr:cNvSpPr txBox="1"/>
        </xdr:nvSpPr>
        <xdr:spPr>
          <a:xfrm>
            <a:off x="10496549" y="390526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Kitchen</a:t>
            </a:r>
            <a:r>
              <a:rPr lang="en-US" sz="24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 </a:t>
            </a:r>
            <a:endParaRPr lang="en-US" sz="24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1</xdr:col>
      <xdr:colOff>245745</xdr:colOff>
      <xdr:row>9</xdr:row>
      <xdr:rowOff>148590</xdr:rowOff>
    </xdr:from>
    <xdr:to>
      <xdr:col>5</xdr:col>
      <xdr:colOff>436245</xdr:colOff>
      <xdr:row>11</xdr:row>
      <xdr:rowOff>93345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67314E0-EA05-F12B-A0CE-6FE9141D6E7F}"/>
            </a:ext>
          </a:extLst>
        </xdr:cNvPr>
        <xdr:cNvSpPr txBox="1"/>
      </xdr:nvSpPr>
      <xdr:spPr>
        <a:xfrm>
          <a:off x="855345" y="1777365"/>
          <a:ext cx="2628900" cy="306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Revenue</a:t>
          </a:r>
          <a:r>
            <a:rPr lang="en-US" sz="1600" b="1" baseline="0"/>
            <a:t> by </a:t>
          </a:r>
          <a:r>
            <a:rPr lang="en-US" sz="1600" b="1" baseline="0">
              <a:solidFill>
                <a:srgbClr val="006666"/>
              </a:solidFill>
            </a:rPr>
            <a:t>Product</a:t>
          </a:r>
        </a:p>
      </xdr:txBody>
    </xdr:sp>
    <xdr:clientData/>
  </xdr:twoCellAnchor>
  <xdr:twoCellAnchor>
    <xdr:from>
      <xdr:col>6</xdr:col>
      <xdr:colOff>334802</xdr:colOff>
      <xdr:row>9</xdr:row>
      <xdr:rowOff>121920</xdr:rowOff>
    </xdr:from>
    <xdr:to>
      <xdr:col>11</xdr:col>
      <xdr:colOff>474345</xdr:colOff>
      <xdr:row>11</xdr:row>
      <xdr:rowOff>66674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D0C53F5-6D3C-348D-AA1F-F3514D27E976}"/>
            </a:ext>
          </a:extLst>
        </xdr:cNvPr>
        <xdr:cNvSpPr/>
      </xdr:nvSpPr>
      <xdr:spPr>
        <a:xfrm>
          <a:off x="3992402" y="1750695"/>
          <a:ext cx="3187543" cy="306704"/>
        </a:xfrm>
        <a:prstGeom prst="rect">
          <a:avLst/>
        </a:prstGeom>
        <a:solidFill>
          <a:srgbClr val="006666">
            <a:alpha val="65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Selected</a:t>
          </a:r>
          <a:r>
            <a:rPr lang="en-US" sz="1200" b="1" i="0" u="none" strike="noStrike" baseline="0">
              <a:solidFill>
                <a:schemeClr val="bg1"/>
              </a:solidFill>
              <a:latin typeface="Calibri"/>
              <a:ea typeface="+mn-ea"/>
              <a:cs typeface="Calibri"/>
            </a:rPr>
            <a:t> Year (2022) vs othere Years</a:t>
          </a:r>
          <a:endParaRPr lang="en-US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346708</xdr:colOff>
      <xdr:row>23</xdr:row>
      <xdr:rowOff>39530</xdr:rowOff>
    </xdr:from>
    <xdr:to>
      <xdr:col>11</xdr:col>
      <xdr:colOff>462438</xdr:colOff>
      <xdr:row>24</xdr:row>
      <xdr:rowOff>163354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D011254-390F-42C6-BA70-7FB0091F0725}"/>
            </a:ext>
          </a:extLst>
        </xdr:cNvPr>
        <xdr:cNvSpPr/>
      </xdr:nvSpPr>
      <xdr:spPr>
        <a:xfrm>
          <a:off x="4004308" y="4201955"/>
          <a:ext cx="3163730" cy="304799"/>
        </a:xfrm>
        <a:prstGeom prst="rect">
          <a:avLst/>
        </a:prstGeom>
        <a:solidFill>
          <a:srgbClr val="006666">
            <a:alpha val="65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Revenue</a:t>
          </a:r>
          <a:r>
            <a:rPr lang="en-US" sz="1200" b="1" i="0" u="none" strike="noStrike" baseline="0">
              <a:solidFill>
                <a:schemeClr val="bg1"/>
              </a:solidFill>
              <a:latin typeface="Calibri"/>
              <a:ea typeface="+mn-ea"/>
              <a:cs typeface="Calibri"/>
            </a:rPr>
            <a:t> by means of order</a:t>
          </a:r>
          <a:endParaRPr lang="en-US" sz="12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554356</xdr:colOff>
      <xdr:row>13</xdr:row>
      <xdr:rowOff>9524</xdr:rowOff>
    </xdr:from>
    <xdr:to>
      <xdr:col>11</xdr:col>
      <xdr:colOff>478155</xdr:colOff>
      <xdr:row>18</xdr:row>
      <xdr:rowOff>112394</xdr:rowOff>
    </xdr:to>
    <xdr:sp macro="" textlink="Analysis!F17">
      <xdr:nvSpPr>
        <xdr:cNvPr id="12" name="Rectangle 11">
          <a:extLst>
            <a:ext uri="{FF2B5EF4-FFF2-40B4-BE49-F238E27FC236}">
              <a16:creationId xmlns:a16="http://schemas.microsoft.com/office/drawing/2014/main" id="{EB0E7440-24FB-1786-E8E2-1CB8C3D4C8F6}"/>
            </a:ext>
          </a:extLst>
        </xdr:cNvPr>
        <xdr:cNvSpPr/>
      </xdr:nvSpPr>
      <xdr:spPr>
        <a:xfrm>
          <a:off x="5431156" y="2362199"/>
          <a:ext cx="1752599" cy="100774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CA221E5-2527-42A1-B9F5-0D963095E0D0}" type="TxLink">
            <a:rPr lang="en-US" sz="6000" b="1" i="0" u="none" strike="noStrike">
              <a:solidFill>
                <a:srgbClr val="006666"/>
              </a:solidFill>
              <a:latin typeface="Aptos Black" panose="020F0502020204030204" pitchFamily="34" charset="0"/>
              <a:cs typeface="Calibri"/>
            </a:rPr>
            <a:t>47%</a:t>
          </a:fld>
          <a:endParaRPr lang="en-US" sz="6000" b="1">
            <a:solidFill>
              <a:srgbClr val="006666"/>
            </a:solidFill>
            <a:latin typeface="Aptos Black" panose="020F0502020204030204" pitchFamily="34" charset="0"/>
          </a:endParaRPr>
        </a:p>
      </xdr:txBody>
    </xdr:sp>
    <xdr:clientData/>
  </xdr:twoCellAnchor>
  <xdr:twoCellAnchor>
    <xdr:from>
      <xdr:col>8</xdr:col>
      <xdr:colOff>542925</xdr:colOff>
      <xdr:row>17</xdr:row>
      <xdr:rowOff>62865</xdr:rowOff>
    </xdr:from>
    <xdr:to>
      <xdr:col>10</xdr:col>
      <xdr:colOff>581024</xdr:colOff>
      <xdr:row>19</xdr:row>
      <xdr:rowOff>28575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845A92-3E94-46CE-9C28-37BF3560E3BB}"/>
            </a:ext>
          </a:extLst>
        </xdr:cNvPr>
        <xdr:cNvSpPr txBox="1"/>
      </xdr:nvSpPr>
      <xdr:spPr>
        <a:xfrm>
          <a:off x="5419725" y="3139440"/>
          <a:ext cx="1257299" cy="32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bg1">
                  <a:lumMod val="75000"/>
                </a:schemeClr>
              </a:solidFill>
            </a:rPr>
            <a:t>Others:</a:t>
          </a:r>
          <a:endParaRPr lang="en-US" sz="2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316230</xdr:colOff>
      <xdr:row>17</xdr:row>
      <xdr:rowOff>59055</xdr:rowOff>
    </xdr:from>
    <xdr:to>
      <xdr:col>11</xdr:col>
      <xdr:colOff>392430</xdr:colOff>
      <xdr:row>19</xdr:row>
      <xdr:rowOff>55244</xdr:rowOff>
    </xdr:to>
    <xdr:sp macro="" textlink="Analysis!F18">
      <xdr:nvSpPr>
        <xdr:cNvPr id="18" name="TextBox 17">
          <a:extLst>
            <a:ext uri="{FF2B5EF4-FFF2-40B4-BE49-F238E27FC236}">
              <a16:creationId xmlns:a16="http://schemas.microsoft.com/office/drawing/2014/main" id="{DF14F0B7-4356-49A3-ABF0-2B8B9F7323AD}"/>
            </a:ext>
          </a:extLst>
        </xdr:cNvPr>
        <xdr:cNvSpPr txBox="1"/>
      </xdr:nvSpPr>
      <xdr:spPr>
        <a:xfrm>
          <a:off x="6412230" y="3135630"/>
          <a:ext cx="685800" cy="358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48B6F7F-A16E-4F4B-A79B-BC0E53031132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t>53%</a:t>
          </a:fld>
          <a:endParaRPr lang="en-US" sz="16600" b="1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8</xdr:col>
      <xdr:colOff>592456</xdr:colOff>
      <xdr:row>26</xdr:row>
      <xdr:rowOff>106682</xdr:rowOff>
    </xdr:from>
    <xdr:to>
      <xdr:col>11</xdr:col>
      <xdr:colOff>466726</xdr:colOff>
      <xdr:row>29</xdr:row>
      <xdr:rowOff>102871</xdr:rowOff>
    </xdr:to>
    <xdr:sp macro="" textlink="Analysis!R9">
      <xdr:nvSpPr>
        <xdr:cNvPr id="20" name="TextBox 19">
          <a:extLst>
            <a:ext uri="{FF2B5EF4-FFF2-40B4-BE49-F238E27FC236}">
              <a16:creationId xmlns:a16="http://schemas.microsoft.com/office/drawing/2014/main" id="{1569ACDA-D1D9-4428-B62A-722EC00B2FCA}"/>
            </a:ext>
          </a:extLst>
        </xdr:cNvPr>
        <xdr:cNvSpPr txBox="1"/>
      </xdr:nvSpPr>
      <xdr:spPr>
        <a:xfrm>
          <a:off x="5469256" y="4812032"/>
          <a:ext cx="1703070" cy="539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46324D3-B011-4B23-A39E-AF339541A923}" type="TxLink">
            <a:rPr lang="en-US" sz="3600" b="0" i="0" u="none" strike="noStrike">
              <a:solidFill>
                <a:srgbClr val="006666"/>
              </a:solidFill>
              <a:latin typeface="Arial Black" panose="020B0A04020102020204" pitchFamily="34" charset="0"/>
              <a:ea typeface="+mn-ea"/>
              <a:cs typeface="Calibri"/>
            </a:rPr>
            <a:t>36%</a:t>
          </a:fld>
          <a:endParaRPr lang="en-US" sz="3600" b="0" i="0" u="none" strike="noStrike">
            <a:solidFill>
              <a:srgbClr val="006666"/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577216</xdr:colOff>
      <xdr:row>31</xdr:row>
      <xdr:rowOff>30482</xdr:rowOff>
    </xdr:from>
    <xdr:to>
      <xdr:col>11</xdr:col>
      <xdr:colOff>440056</xdr:colOff>
      <xdr:row>34</xdr:row>
      <xdr:rowOff>5716</xdr:rowOff>
    </xdr:to>
    <xdr:sp macro="" textlink="Analysis!R10">
      <xdr:nvSpPr>
        <xdr:cNvPr id="22" name="TextBox 21">
          <a:extLst>
            <a:ext uri="{FF2B5EF4-FFF2-40B4-BE49-F238E27FC236}">
              <a16:creationId xmlns:a16="http://schemas.microsoft.com/office/drawing/2014/main" id="{4919A117-0EF9-4F3A-952D-B9B9F991DF14}"/>
            </a:ext>
          </a:extLst>
        </xdr:cNvPr>
        <xdr:cNvSpPr txBox="1"/>
      </xdr:nvSpPr>
      <xdr:spPr>
        <a:xfrm>
          <a:off x="5454016" y="5640707"/>
          <a:ext cx="1691640" cy="5181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2A58995-7A92-40CC-B564-D472A0E431BA}" type="TxLink">
            <a:rPr lang="en-US" sz="3600" b="0" i="0" u="none" strike="noStrike">
              <a:solidFill>
                <a:schemeClr val="bg1">
                  <a:lumMod val="75000"/>
                </a:schemeClr>
              </a:solidFill>
              <a:latin typeface="Arial Black" panose="020B0A04020102020204" pitchFamily="34" charset="0"/>
              <a:ea typeface="+mn-ea"/>
              <a:cs typeface="Calibri"/>
            </a:rPr>
            <a:t>64%</a:t>
          </a:fld>
          <a:endParaRPr lang="en-US" sz="3600" b="0" i="0" u="none" strike="noStrike">
            <a:solidFill>
              <a:schemeClr val="bg1">
                <a:lumMod val="75000"/>
              </a:schemeClr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466725</xdr:colOff>
      <xdr:row>30</xdr:row>
      <xdr:rowOff>36195</xdr:rowOff>
    </xdr:from>
    <xdr:to>
      <xdr:col>12</xdr:col>
      <xdr:colOff>20955</xdr:colOff>
      <xdr:row>31</xdr:row>
      <xdr:rowOff>179070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BB6F471-C544-4FD9-9A77-C04275B91167}"/>
            </a:ext>
          </a:extLst>
        </xdr:cNvPr>
        <xdr:cNvSpPr txBox="1"/>
      </xdr:nvSpPr>
      <xdr:spPr>
        <a:xfrm>
          <a:off x="5343525" y="5465445"/>
          <a:ext cx="199263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>
                  <a:lumMod val="75000"/>
                </a:schemeClr>
              </a:solidFill>
            </a:rPr>
            <a:t>In-Store Revenue:</a:t>
          </a:r>
          <a:endParaRPr lang="en-US" sz="1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478155</xdr:colOff>
      <xdr:row>25</xdr:row>
      <xdr:rowOff>68580</xdr:rowOff>
    </xdr:from>
    <xdr:to>
      <xdr:col>11</xdr:col>
      <xdr:colOff>554355</xdr:colOff>
      <xdr:row>27</xdr:row>
      <xdr:rowOff>43815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E13BECC-8F72-4208-A3BD-2E2B7EA72F5B}"/>
            </a:ext>
          </a:extLst>
        </xdr:cNvPr>
        <xdr:cNvSpPr txBox="1"/>
      </xdr:nvSpPr>
      <xdr:spPr>
        <a:xfrm>
          <a:off x="5354955" y="4592955"/>
          <a:ext cx="1905000" cy="337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006666">
                  <a:alpha val="66000"/>
                </a:srgbClr>
              </a:solidFill>
            </a:rPr>
            <a:t>Online Revenue:</a:t>
          </a:r>
          <a:endParaRPr lang="en-US" sz="1400">
            <a:solidFill>
              <a:srgbClr val="006666">
                <a:alpha val="66000"/>
              </a:srgbClr>
            </a:solidFill>
          </a:endParaRPr>
        </a:p>
      </xdr:txBody>
    </xdr:sp>
    <xdr:clientData/>
  </xdr:twoCellAnchor>
  <xdr:twoCellAnchor>
    <xdr:from>
      <xdr:col>6</xdr:col>
      <xdr:colOff>344327</xdr:colOff>
      <xdr:row>19</xdr:row>
      <xdr:rowOff>123825</xdr:rowOff>
    </xdr:from>
    <xdr:to>
      <xdr:col>11</xdr:col>
      <xdr:colOff>466725</xdr:colOff>
      <xdr:row>22</xdr:row>
      <xdr:rowOff>140970</xdr:rowOff>
    </xdr:to>
    <xdr:sp macro="" textlink="Analysis!E6">
      <xdr:nvSpPr>
        <xdr:cNvPr id="29" name="Rectangle 28">
          <a:extLst>
            <a:ext uri="{FF2B5EF4-FFF2-40B4-BE49-F238E27FC236}">
              <a16:creationId xmlns:a16="http://schemas.microsoft.com/office/drawing/2014/main" id="{AF0E3196-E795-4FA9-B3C2-A1F326803B91}"/>
            </a:ext>
          </a:extLst>
        </xdr:cNvPr>
        <xdr:cNvSpPr/>
      </xdr:nvSpPr>
      <xdr:spPr>
        <a:xfrm>
          <a:off x="4001927" y="3562350"/>
          <a:ext cx="3170398" cy="5600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E5301B42-DC85-48C2-9019-7C5EE5702BFF}" type="TxLink">
            <a:rPr lang="en-US" sz="1100" b="1" i="1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</a:t>
          </a:fld>
          <a:endParaRPr lang="en-US" sz="1200" b="1" i="1" u="none" strike="noStrike">
            <a:solidFill>
              <a:schemeClr val="tx1">
                <a:lumMod val="75000"/>
                <a:lumOff val="25000"/>
              </a:schemeClr>
            </a:solidFill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</xdr:colOff>
          <xdr:row>10</xdr:row>
          <xdr:rowOff>151447</xdr:rowOff>
        </xdr:from>
        <xdr:to>
          <xdr:col>14</xdr:col>
          <xdr:colOff>459105</xdr:colOff>
          <xdr:row>12</xdr:row>
          <xdr:rowOff>20002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415290</xdr:colOff>
          <xdr:row>10</xdr:row>
          <xdr:rowOff>151447</xdr:rowOff>
        </xdr:from>
        <xdr:to>
          <xdr:col>18</xdr:col>
          <xdr:colOff>188595</xdr:colOff>
          <xdr:row>12</xdr:row>
          <xdr:rowOff>16192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D937DAE-1AE8-A9FF-73AF-AF6AC6026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135255</xdr:colOff>
      <xdr:row>10</xdr:row>
      <xdr:rowOff>114300</xdr:rowOff>
    </xdr:from>
    <xdr:to>
      <xdr:col>15</xdr:col>
      <xdr:colOff>262890</xdr:colOff>
      <xdr:row>12</xdr:row>
      <xdr:rowOff>41909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6E79A70-40F0-4CC9-85FA-929E0C7389D3}"/>
            </a:ext>
          </a:extLst>
        </xdr:cNvPr>
        <xdr:cNvSpPr/>
      </xdr:nvSpPr>
      <xdr:spPr>
        <a:xfrm>
          <a:off x="8060055" y="1924050"/>
          <a:ext cx="1346835" cy="289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Total</a:t>
          </a:r>
          <a:r>
            <a:rPr lang="en-US" sz="14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 </a:t>
          </a:r>
          <a:r>
            <a:rPr lang="en-US" sz="1400" b="1" i="0" u="none" strike="noStrike">
              <a:solidFill>
                <a:srgbClr val="006666"/>
              </a:solidFill>
              <a:latin typeface="Calibri"/>
              <a:ea typeface="+mn-ea"/>
              <a:cs typeface="Calibri"/>
            </a:rPr>
            <a:t>Revenue</a:t>
          </a:r>
        </a:p>
      </xdr:txBody>
    </xdr:sp>
    <xdr:clientData/>
  </xdr:twoCellAnchor>
  <xdr:twoCellAnchor>
    <xdr:from>
      <xdr:col>16</xdr:col>
      <xdr:colOff>533400</xdr:colOff>
      <xdr:row>10</xdr:row>
      <xdr:rowOff>110490</xdr:rowOff>
    </xdr:from>
    <xdr:to>
      <xdr:col>19</xdr:col>
      <xdr:colOff>0</xdr:colOff>
      <xdr:row>12</xdr:row>
      <xdr:rowOff>47624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EFEBB98-5662-4DD4-9C6F-EDA6209D61A0}"/>
            </a:ext>
          </a:extLst>
        </xdr:cNvPr>
        <xdr:cNvSpPr/>
      </xdr:nvSpPr>
      <xdr:spPr>
        <a:xfrm>
          <a:off x="10287000" y="1920240"/>
          <a:ext cx="1295400" cy="2990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Total</a:t>
          </a:r>
          <a:r>
            <a:rPr lang="en-US" sz="14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+mn-ea"/>
              <a:cs typeface="Calibri"/>
            </a:rPr>
            <a:t> </a:t>
          </a:r>
          <a:r>
            <a:rPr 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Qty</a:t>
          </a:r>
          <a:r>
            <a:rPr lang="en-US" sz="14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Sold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567690</xdr:colOff>
      <xdr:row>11</xdr:row>
      <xdr:rowOff>167640</xdr:rowOff>
    </xdr:from>
    <xdr:to>
      <xdr:col>20</xdr:col>
      <xdr:colOff>150495</xdr:colOff>
      <xdr:row>30</xdr:row>
      <xdr:rowOff>17145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C654D9A7-9426-3D93-1F45-DD0CA8B5887A}"/>
            </a:ext>
          </a:extLst>
        </xdr:cNvPr>
        <xdr:cNvGrpSpPr/>
      </xdr:nvGrpSpPr>
      <xdr:grpSpPr>
        <a:xfrm>
          <a:off x="7273290" y="2162175"/>
          <a:ext cx="5069205" cy="3288030"/>
          <a:chOff x="7505700" y="1758315"/>
          <a:chExt cx="5053965" cy="3729990"/>
        </a:xfrm>
      </xdr:grpSpPr>
      <mc:AlternateContent xmlns:mc="http://schemas.openxmlformats.org/markup-compatibility/2006">
        <mc:Choice xmlns:cx4="http://schemas.microsoft.com/office/drawing/2016/5/10/chartex" Requires="cx4">
          <xdr:graphicFrame macro="">
            <xdr:nvGraphicFramePr>
              <xdr:cNvPr id="10" name="Chart 9">
                <a:extLst>
                  <a:ext uri="{FF2B5EF4-FFF2-40B4-BE49-F238E27FC236}">
                    <a16:creationId xmlns:a16="http://schemas.microsoft.com/office/drawing/2014/main" id="{397FCD38-B48F-497C-8952-23891B5863A7}"/>
                  </a:ext>
                </a:extLst>
              </xdr:cNvPr>
              <xdr:cNvGraphicFramePr/>
            </xdr:nvGraphicFramePr>
            <xdr:xfrm>
              <a:off x="7505700" y="1758315"/>
              <a:ext cx="5053965" cy="3728085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6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505700" y="1758315"/>
                <a:ext cx="5053965" cy="372808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C87F247-512A-D5E5-7010-20AEC5765EF4}"/>
              </a:ext>
            </a:extLst>
          </xdr:cNvPr>
          <xdr:cNvSpPr/>
        </xdr:nvSpPr>
        <xdr:spPr>
          <a:xfrm>
            <a:off x="11197590" y="5053965"/>
            <a:ext cx="1306830" cy="43434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12</xdr:col>
      <xdr:colOff>141090</xdr:colOff>
      <xdr:row>32</xdr:row>
      <xdr:rowOff>15240</xdr:rowOff>
    </xdr:from>
    <xdr:to>
      <xdr:col>13</xdr:col>
      <xdr:colOff>15304</xdr:colOff>
      <xdr:row>34</xdr:row>
      <xdr:rowOff>137104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FE0C143-2B62-457D-B893-921960483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6290" y="5806440"/>
          <a:ext cx="487624" cy="480004"/>
        </a:xfrm>
        <a:prstGeom prst="rect">
          <a:avLst/>
        </a:prstGeom>
      </xdr:spPr>
    </xdr:pic>
    <xdr:clientData/>
  </xdr:twoCellAnchor>
  <xdr:twoCellAnchor>
    <xdr:from>
      <xdr:col>11</xdr:col>
      <xdr:colOff>443865</xdr:colOff>
      <xdr:row>29</xdr:row>
      <xdr:rowOff>81915</xdr:rowOff>
    </xdr:from>
    <xdr:to>
      <xdr:col>14</xdr:col>
      <xdr:colOff>520065</xdr:colOff>
      <xdr:row>31</xdr:row>
      <xdr:rowOff>49530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C9CA1C7-7250-420F-BCF1-8C9F9899B0A6}"/>
            </a:ext>
          </a:extLst>
        </xdr:cNvPr>
        <xdr:cNvSpPr txBox="1"/>
      </xdr:nvSpPr>
      <xdr:spPr>
        <a:xfrm>
          <a:off x="7149465" y="5330190"/>
          <a:ext cx="1905000" cy="329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006666">
                  <a:alpha val="66000"/>
                </a:srgbClr>
              </a:solidFill>
            </a:rPr>
            <a:t>Recommendations</a:t>
          </a:r>
          <a:endParaRPr lang="en-US" sz="1400">
            <a:solidFill>
              <a:srgbClr val="006666">
                <a:alpha val="66000"/>
              </a:srgbClr>
            </a:solidFill>
          </a:endParaRPr>
        </a:p>
      </xdr:txBody>
    </xdr:sp>
    <xdr:clientData/>
  </xdr:twoCellAnchor>
  <xdr:twoCellAnchor>
    <xdr:from>
      <xdr:col>13</xdr:col>
      <xdr:colOff>291465</xdr:colOff>
      <xdr:row>31</xdr:row>
      <xdr:rowOff>62865</xdr:rowOff>
    </xdr:from>
    <xdr:to>
      <xdr:col>19</xdr:col>
      <xdr:colOff>457200</xdr:colOff>
      <xdr:row>32</xdr:row>
      <xdr:rowOff>163830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FEB4DB8-99D5-441C-95A9-D3A4A4332C8A}"/>
            </a:ext>
          </a:extLst>
        </xdr:cNvPr>
        <xdr:cNvSpPr txBox="1"/>
      </xdr:nvSpPr>
      <xdr:spPr>
        <a:xfrm>
          <a:off x="8216265" y="5673090"/>
          <a:ext cx="3823335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Invest</a:t>
          </a:r>
          <a:r>
            <a:rPr lang="en-US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 more on </a:t>
          </a:r>
          <a:r>
            <a:rPr 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ads</a:t>
          </a:r>
          <a:r>
            <a:rPr lang="en-US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 to trigger more sales from </a:t>
          </a:r>
          <a:r>
            <a:rPr lang="en-US" sz="1200" b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</a:rPr>
            <a:t>Online</a:t>
          </a:r>
          <a:endParaRPr lang="en-US" sz="1200" b="1">
            <a:solidFill>
              <a:schemeClr val="tx1">
                <a:lumMod val="75000"/>
                <a:lumOff val="25000"/>
              </a:schemeClr>
            </a:solidFill>
            <a:latin typeface="+mn-lt"/>
          </a:endParaRPr>
        </a:p>
      </xdr:txBody>
    </xdr:sp>
    <xdr:clientData/>
  </xdr:twoCellAnchor>
  <xdr:twoCellAnchor>
    <xdr:from>
      <xdr:col>13</xdr:col>
      <xdr:colOff>291465</xdr:colOff>
      <xdr:row>33</xdr:row>
      <xdr:rowOff>30480</xdr:rowOff>
    </xdr:from>
    <xdr:to>
      <xdr:col>19</xdr:col>
      <xdr:colOff>457200</xdr:colOff>
      <xdr:row>35</xdr:row>
      <xdr:rowOff>142875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0C17B20-ADB2-4581-8C35-9A55FDD0F556}"/>
            </a:ext>
          </a:extLst>
        </xdr:cNvPr>
        <xdr:cNvSpPr txBox="1"/>
      </xdr:nvSpPr>
      <xdr:spPr>
        <a:xfrm>
          <a:off x="8216265" y="6002655"/>
          <a:ext cx="3823335" cy="474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California, Texas, Florida, &amp; New York should be the main target as they are the </a:t>
          </a:r>
          <a:r>
            <a:rPr lang="en-US" sz="12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top-populated</a:t>
          </a:r>
          <a:r>
            <a:rPr lang="en-U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 states in the US</a:t>
          </a:r>
        </a:p>
      </xdr:txBody>
    </xdr:sp>
    <xdr:clientData/>
  </xdr:twoCellAnchor>
  <xdr:twoCellAnchor>
    <xdr:from>
      <xdr:col>13</xdr:col>
      <xdr:colOff>125731</xdr:colOff>
      <xdr:row>31</xdr:row>
      <xdr:rowOff>100966</xdr:rowOff>
    </xdr:from>
    <xdr:to>
      <xdr:col>13</xdr:col>
      <xdr:colOff>278131</xdr:colOff>
      <xdr:row>32</xdr:row>
      <xdr:rowOff>74296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508A3670-02DC-42DA-AE1E-40CDE7034FE4}"/>
            </a:ext>
          </a:extLst>
        </xdr:cNvPr>
        <xdr:cNvSpPr/>
      </xdr:nvSpPr>
      <xdr:spPr>
        <a:xfrm>
          <a:off x="8050531" y="5711191"/>
          <a:ext cx="152400" cy="154305"/>
        </a:xfrm>
        <a:prstGeom prst="ellipse">
          <a:avLst/>
        </a:prstGeom>
        <a:solidFill>
          <a:srgbClr val="FFC000">
            <a:alpha val="66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125730</xdr:colOff>
      <xdr:row>33</xdr:row>
      <xdr:rowOff>100965</xdr:rowOff>
    </xdr:from>
    <xdr:to>
      <xdr:col>13</xdr:col>
      <xdr:colOff>278130</xdr:colOff>
      <xdr:row>34</xdr:row>
      <xdr:rowOff>62865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1D7BE92D-8D00-4ED0-AD23-71F834CBD9A9}"/>
            </a:ext>
          </a:extLst>
        </xdr:cNvPr>
        <xdr:cNvSpPr/>
      </xdr:nvSpPr>
      <xdr:spPr>
        <a:xfrm>
          <a:off x="8050530" y="6073140"/>
          <a:ext cx="152400" cy="142875"/>
        </a:xfrm>
        <a:prstGeom prst="ellipse">
          <a:avLst/>
        </a:prstGeom>
        <a:solidFill>
          <a:srgbClr val="FFC000">
            <a:alpha val="66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325755</xdr:colOff>
      <xdr:row>9</xdr:row>
      <xdr:rowOff>133350</xdr:rowOff>
    </xdr:from>
    <xdr:to>
      <xdr:col>6</xdr:col>
      <xdr:colOff>329565</xdr:colOff>
      <xdr:row>36</xdr:row>
      <xdr:rowOff>131445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54BC40D-D6F2-4E0D-8ABE-FE96D41969D4}"/>
            </a:ext>
          </a:extLst>
        </xdr:cNvPr>
        <xdr:cNvCxnSpPr/>
      </xdr:nvCxnSpPr>
      <xdr:spPr>
        <a:xfrm flipH="1">
          <a:off x="3983355" y="1762125"/>
          <a:ext cx="3810" cy="4884420"/>
        </a:xfrm>
        <a:prstGeom prst="line">
          <a:avLst/>
        </a:prstGeom>
        <a:ln w="381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6000">
                <a:schemeClr val="bg1">
                  <a:lumMod val="75000"/>
                  <a:alpha val="88000"/>
                </a:schemeClr>
              </a:gs>
              <a:gs pos="100000">
                <a:schemeClr val="bg1">
                  <a:lumMod val="75000"/>
                  <a:alpha val="25000"/>
                </a:schemeClr>
              </a:gs>
            </a:gsLst>
            <a:lin ang="5400000" scaled="0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245745</xdr:colOff>
      <xdr:row>36</xdr:row>
      <xdr:rowOff>114300</xdr:rowOff>
    </xdr:from>
    <xdr:to>
      <xdr:col>20</xdr:col>
      <xdr:colOff>428625</xdr:colOff>
      <xdr:row>36</xdr:row>
      <xdr:rowOff>129540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9A4DC80-42D4-4A4A-890A-8335F2470432}"/>
            </a:ext>
          </a:extLst>
        </xdr:cNvPr>
        <xdr:cNvCxnSpPr/>
      </xdr:nvCxnSpPr>
      <xdr:spPr>
        <a:xfrm flipV="1">
          <a:off x="245745" y="6629400"/>
          <a:ext cx="12374880" cy="15240"/>
        </a:xfrm>
        <a:prstGeom prst="line">
          <a:avLst/>
        </a:prstGeom>
        <a:ln w="38100">
          <a:gradFill>
            <a:gsLst>
              <a:gs pos="0">
                <a:schemeClr val="bg1">
                  <a:lumMod val="75000"/>
                </a:schemeClr>
              </a:gs>
              <a:gs pos="46000">
                <a:schemeClr val="bg1">
                  <a:lumMod val="75000"/>
                  <a:alpha val="88000"/>
                </a:schemeClr>
              </a:gs>
              <a:gs pos="100000">
                <a:schemeClr val="bg1">
                  <a:lumMod val="75000"/>
                  <a:alpha val="25000"/>
                </a:schemeClr>
              </a:gs>
            </a:gsLst>
            <a:lin ang="5400000" scaled="0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9</xdr:row>
      <xdr:rowOff>85725</xdr:rowOff>
    </xdr:from>
    <xdr:to>
      <xdr:col>11</xdr:col>
      <xdr:colOff>485775</xdr:colOff>
      <xdr:row>36</xdr:row>
      <xdr:rowOff>102870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E1FBCC0-775A-403D-BEF4-0638D19AE65A}"/>
            </a:ext>
          </a:extLst>
        </xdr:cNvPr>
        <xdr:cNvCxnSpPr/>
      </xdr:nvCxnSpPr>
      <xdr:spPr>
        <a:xfrm flipH="1">
          <a:off x="7172325" y="1714500"/>
          <a:ext cx="19050" cy="4903470"/>
        </a:xfrm>
        <a:prstGeom prst="line">
          <a:avLst/>
        </a:prstGeom>
        <a:ln w="381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6000">
                <a:schemeClr val="bg1">
                  <a:lumMod val="75000"/>
                  <a:alpha val="88000"/>
                </a:schemeClr>
              </a:gs>
              <a:gs pos="100000">
                <a:schemeClr val="bg1">
                  <a:lumMod val="75000"/>
                  <a:alpha val="25000"/>
                </a:schemeClr>
              </a:gs>
            </a:gsLst>
            <a:lin ang="5400000" scaled="0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29</xdr:row>
      <xdr:rowOff>68580</xdr:rowOff>
    </xdr:from>
    <xdr:to>
      <xdr:col>20</xdr:col>
      <xdr:colOff>192405</xdr:colOff>
      <xdr:row>29</xdr:row>
      <xdr:rowOff>68580</xdr:rowOff>
    </xdr:to>
    <xdr:cxnSp macro="">
      <xdr:nvCxnSpPr>
        <xdr:cNvPr id="1031" name="Straight Connector 1030">
          <a:extLst>
            <a:ext uri="{FF2B5EF4-FFF2-40B4-BE49-F238E27FC236}">
              <a16:creationId xmlns:a16="http://schemas.microsoft.com/office/drawing/2014/main" id="{D9E46392-5451-4B4D-AF2E-28FD9715C018}"/>
            </a:ext>
          </a:extLst>
        </xdr:cNvPr>
        <xdr:cNvCxnSpPr/>
      </xdr:nvCxnSpPr>
      <xdr:spPr>
        <a:xfrm>
          <a:off x="7419975" y="5316855"/>
          <a:ext cx="4964430" cy="0"/>
        </a:xfrm>
        <a:prstGeom prst="line">
          <a:avLst/>
        </a:prstGeom>
        <a:ln w="38100">
          <a:gradFill flip="none" rotWithShape="1">
            <a:gsLst>
              <a:gs pos="6000">
                <a:schemeClr val="accent1">
                  <a:lumMod val="5000"/>
                  <a:lumOff val="95000"/>
                </a:schemeClr>
              </a:gs>
              <a:gs pos="46000">
                <a:schemeClr val="bg1">
                  <a:lumMod val="75000"/>
                </a:schemeClr>
              </a:gs>
              <a:gs pos="83000">
                <a:schemeClr val="bg1">
                  <a:lumMod val="95000"/>
                  <a:alpha val="76000"/>
                </a:schemeClr>
              </a:gs>
            </a:gsLst>
            <a:lin ang="0" scaled="1"/>
            <a:tileRect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245745</xdr:colOff>
      <xdr:row>0</xdr:row>
      <xdr:rowOff>123825</xdr:rowOff>
    </xdr:from>
    <xdr:to>
      <xdr:col>0</xdr:col>
      <xdr:colOff>245745</xdr:colOff>
      <xdr:row>36</xdr:row>
      <xdr:rowOff>161925</xdr:rowOff>
    </xdr:to>
    <xdr:cxnSp macro="">
      <xdr:nvCxnSpPr>
        <xdr:cNvPr id="1033" name="Straight Connector 1032">
          <a:extLst>
            <a:ext uri="{FF2B5EF4-FFF2-40B4-BE49-F238E27FC236}">
              <a16:creationId xmlns:a16="http://schemas.microsoft.com/office/drawing/2014/main" id="{3E85120C-308C-4041-8700-9A7AA60322B1}"/>
            </a:ext>
          </a:extLst>
        </xdr:cNvPr>
        <xdr:cNvCxnSpPr/>
      </xdr:nvCxnSpPr>
      <xdr:spPr>
        <a:xfrm>
          <a:off x="245745" y="123825"/>
          <a:ext cx="0" cy="6553200"/>
        </a:xfrm>
        <a:prstGeom prst="line">
          <a:avLst/>
        </a:prstGeom>
        <a:ln w="381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8000">
                <a:schemeClr val="bg1">
                  <a:lumMod val="85000"/>
                </a:schemeClr>
              </a:gs>
              <a:gs pos="61000">
                <a:schemeClr val="bg1">
                  <a:lumMod val="75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426720</xdr:colOff>
      <xdr:row>0</xdr:row>
      <xdr:rowOff>106680</xdr:rowOff>
    </xdr:from>
    <xdr:to>
      <xdr:col>20</xdr:col>
      <xdr:colOff>426720</xdr:colOff>
      <xdr:row>36</xdr:row>
      <xdr:rowOff>148590</xdr:rowOff>
    </xdr:to>
    <xdr:cxnSp macro="">
      <xdr:nvCxnSpPr>
        <xdr:cNvPr id="1034" name="Straight Connector 1033">
          <a:extLst>
            <a:ext uri="{FF2B5EF4-FFF2-40B4-BE49-F238E27FC236}">
              <a16:creationId xmlns:a16="http://schemas.microsoft.com/office/drawing/2014/main" id="{2F72BC3E-C1A6-4A34-8F34-3B7239011895}"/>
            </a:ext>
          </a:extLst>
        </xdr:cNvPr>
        <xdr:cNvCxnSpPr/>
      </xdr:nvCxnSpPr>
      <xdr:spPr>
        <a:xfrm>
          <a:off x="12618720" y="106680"/>
          <a:ext cx="0" cy="6557010"/>
        </a:xfrm>
        <a:prstGeom prst="line">
          <a:avLst/>
        </a:prstGeom>
        <a:ln w="381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8000">
                <a:schemeClr val="bg1">
                  <a:lumMod val="85000"/>
                </a:schemeClr>
              </a:gs>
              <a:gs pos="61000">
                <a:schemeClr val="bg1">
                  <a:lumMod val="75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9</xdr:row>
      <xdr:rowOff>114300</xdr:rowOff>
    </xdr:from>
    <xdr:to>
      <xdr:col>20</xdr:col>
      <xdr:colOff>457200</xdr:colOff>
      <xdr:row>9</xdr:row>
      <xdr:rowOff>114300</xdr:rowOff>
    </xdr:to>
    <xdr:cxnSp macro="">
      <xdr:nvCxnSpPr>
        <xdr:cNvPr id="1035" name="Straight Connector 1034">
          <a:extLst>
            <a:ext uri="{FF2B5EF4-FFF2-40B4-BE49-F238E27FC236}">
              <a16:creationId xmlns:a16="http://schemas.microsoft.com/office/drawing/2014/main" id="{72A4A14D-135C-4328-9A5C-8E0DD7ACB38C}"/>
            </a:ext>
          </a:extLst>
        </xdr:cNvPr>
        <xdr:cNvCxnSpPr/>
      </xdr:nvCxnSpPr>
      <xdr:spPr>
        <a:xfrm>
          <a:off x="342900" y="1743075"/>
          <a:ext cx="12306300" cy="0"/>
        </a:xfrm>
        <a:prstGeom prst="line">
          <a:avLst/>
        </a:prstGeom>
        <a:ln w="38100">
          <a:gradFill flip="none" rotWithShape="1">
            <a:gsLst>
              <a:gs pos="6000">
                <a:schemeClr val="accent1">
                  <a:lumMod val="5000"/>
                  <a:lumOff val="95000"/>
                </a:schemeClr>
              </a:gs>
              <a:gs pos="46000">
                <a:schemeClr val="bg1">
                  <a:lumMod val="75000"/>
                </a:schemeClr>
              </a:gs>
              <a:gs pos="83000">
                <a:schemeClr val="bg1">
                  <a:lumMod val="95000"/>
                  <a:alpha val="76000"/>
                </a:schemeClr>
              </a:gs>
            </a:gsLst>
            <a:lin ang="0" scaled="1"/>
            <a:tileRect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249554</xdr:colOff>
      <xdr:row>36</xdr:row>
      <xdr:rowOff>38100</xdr:rowOff>
    </xdr:from>
    <xdr:to>
      <xdr:col>20</xdr:col>
      <xdr:colOff>441554</xdr:colOff>
      <xdr:row>37</xdr:row>
      <xdr:rowOff>101505</xdr:rowOff>
    </xdr:to>
    <xdr:sp macro="" textlink="">
      <xdr:nvSpPr>
        <xdr:cNvPr id="1036" name="Rectangle 1035">
          <a:extLst>
            <a:ext uri="{FF2B5EF4-FFF2-40B4-BE49-F238E27FC236}">
              <a16:creationId xmlns:a16="http://schemas.microsoft.com/office/drawing/2014/main" id="{4357835E-046F-453C-9030-F39E93C06022}"/>
            </a:ext>
          </a:extLst>
        </xdr:cNvPr>
        <xdr:cNvSpPr/>
      </xdr:nvSpPr>
      <xdr:spPr>
        <a:xfrm>
          <a:off x="249554" y="6553200"/>
          <a:ext cx="12384000" cy="24438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428293</xdr:colOff>
      <xdr:row>2</xdr:row>
      <xdr:rowOff>37106</xdr:rowOff>
    </xdr:from>
    <xdr:to>
      <xdr:col>0</xdr:col>
      <xdr:colOff>605790</xdr:colOff>
      <xdr:row>3</xdr:row>
      <xdr:rowOff>43815</xdr:rowOff>
    </xdr:to>
    <xdr:sp macro="" textlink="">
      <xdr:nvSpPr>
        <xdr:cNvPr id="1037" name="Oval 1036">
          <a:extLst>
            <a:ext uri="{FF2B5EF4-FFF2-40B4-BE49-F238E27FC236}">
              <a16:creationId xmlns:a16="http://schemas.microsoft.com/office/drawing/2014/main" id="{07C5386A-7A0A-4C31-9A39-CDC112AFE1C4}"/>
            </a:ext>
          </a:extLst>
        </xdr:cNvPr>
        <xdr:cNvSpPr/>
      </xdr:nvSpPr>
      <xdr:spPr>
        <a:xfrm>
          <a:off x="428293" y="399056"/>
          <a:ext cx="177497" cy="187684"/>
        </a:xfrm>
        <a:prstGeom prst="ellipse">
          <a:avLst/>
        </a:prstGeom>
        <a:solidFill>
          <a:srgbClr val="006666">
            <a:alpha val="66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314325</xdr:colOff>
      <xdr:row>25</xdr:row>
      <xdr:rowOff>9525</xdr:rowOff>
    </xdr:from>
    <xdr:to>
      <xdr:col>15</xdr:col>
      <xdr:colOff>43815</xdr:colOff>
      <xdr:row>29</xdr:row>
      <xdr:rowOff>112395</xdr:rowOff>
    </xdr:to>
    <xdr:grpSp>
      <xdr:nvGrpSpPr>
        <xdr:cNvPr id="1061" name="Group 1060">
          <a:extLst>
            <a:ext uri="{FF2B5EF4-FFF2-40B4-BE49-F238E27FC236}">
              <a16:creationId xmlns:a16="http://schemas.microsoft.com/office/drawing/2014/main" id="{A7A14F97-7B1B-40AC-B74F-E5151A3823E1}"/>
            </a:ext>
          </a:extLst>
        </xdr:cNvPr>
        <xdr:cNvGrpSpPr/>
      </xdr:nvGrpSpPr>
      <xdr:grpSpPr>
        <a:xfrm>
          <a:off x="7021830" y="4535805"/>
          <a:ext cx="2167890" cy="824865"/>
          <a:chOff x="7381875" y="4514850"/>
          <a:chExt cx="2152650" cy="885825"/>
        </a:xfrm>
      </xdr:grpSpPr>
      <xdr:sp macro="" textlink="[1]Analysis!AU36">
        <xdr:nvSpPr>
          <xdr:cNvPr id="1062" name="TextBox 1061">
            <a:extLst>
              <a:ext uri="{FF2B5EF4-FFF2-40B4-BE49-F238E27FC236}">
                <a16:creationId xmlns:a16="http://schemas.microsoft.com/office/drawing/2014/main" id="{5987E70A-66FD-3775-7495-BD4931E32593}"/>
              </a:ext>
            </a:extLst>
          </xdr:cNvPr>
          <xdr:cNvSpPr txBox="1"/>
        </xdr:nvSpPr>
        <xdr:spPr>
          <a:xfrm>
            <a:off x="7524750" y="4514850"/>
            <a:ext cx="190500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C5584872-9C66-4482-9EE2-2C7C665CA1F7}" type="TxLink">
              <a:rPr lang="en-US" sz="1200" b="1">
                <a:solidFill>
                  <a:schemeClr val="tx1">
                    <a:lumMod val="85000"/>
                    <a:lumOff val="15000"/>
                    <a:alpha val="66000"/>
                  </a:schemeClr>
                </a:solidFill>
                <a:latin typeface="+mn-lt"/>
                <a:ea typeface="+mn-ea"/>
                <a:cs typeface="+mn-cs"/>
              </a:rPr>
              <a:pPr marL="0" indent="0" algn="ctr"/>
              <a:t> </a:t>
            </a:fld>
            <a:endParaRPr lang="en-US" sz="1200" b="1">
              <a:solidFill>
                <a:schemeClr val="tx1">
                  <a:lumMod val="85000"/>
                  <a:lumOff val="15000"/>
                  <a:alpha val="66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[1]Analysis!AT36">
        <xdr:nvSpPr>
          <xdr:cNvPr id="1063" name="TextBox 1062">
            <a:extLst>
              <a:ext uri="{FF2B5EF4-FFF2-40B4-BE49-F238E27FC236}">
                <a16:creationId xmlns:a16="http://schemas.microsoft.com/office/drawing/2014/main" id="{2747FC18-9207-C0AD-6291-16E93C068F71}"/>
              </a:ext>
            </a:extLst>
          </xdr:cNvPr>
          <xdr:cNvSpPr txBox="1"/>
        </xdr:nvSpPr>
        <xdr:spPr>
          <a:xfrm>
            <a:off x="7381875" y="4686300"/>
            <a:ext cx="2152650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091FD9C0-DFE5-439C-B7B6-DA76EFA38BAE}" type="TxLink">
              <a:rPr lang="en-US" sz="24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Calibri"/>
              </a:rPr>
              <a:pPr marL="0" indent="0" algn="ctr"/>
              <a:t> </a:t>
            </a:fld>
            <a:endParaRPr lang="en-US" sz="2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Calibri"/>
            </a:endParaRPr>
          </a:p>
        </xdr:txBody>
      </xdr:sp>
      <xdr:sp macro="" textlink="Analysis!AD8">
        <xdr:nvSpPr>
          <xdr:cNvPr id="1064" name="TextBox 1063">
            <a:extLst>
              <a:ext uri="{FF2B5EF4-FFF2-40B4-BE49-F238E27FC236}">
                <a16:creationId xmlns:a16="http://schemas.microsoft.com/office/drawing/2014/main" id="{E5B09B12-7294-FAFE-1442-E160A2F173D4}"/>
              </a:ext>
            </a:extLst>
          </xdr:cNvPr>
          <xdr:cNvSpPr txBox="1"/>
        </xdr:nvSpPr>
        <xdr:spPr>
          <a:xfrm>
            <a:off x="7524750" y="4514850"/>
            <a:ext cx="190500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C499113C-8314-43A5-8949-544C0D605C1A}" type="TxLink">
              <a:rPr lang="en-US" sz="1200" b="1">
                <a:solidFill>
                  <a:srgbClr val="006666">
                    <a:alpha val="66000"/>
                  </a:srgbClr>
                </a:solidFill>
                <a:latin typeface="+mn-lt"/>
                <a:ea typeface="+mn-ea"/>
                <a:cs typeface="+mn-cs"/>
              </a:rPr>
              <a:t>Revenue till date</a:t>
            </a:fld>
            <a:endParaRPr lang="en-US" sz="1200" b="1">
              <a:solidFill>
                <a:srgbClr val="006666">
                  <a:alpha val="66000"/>
                </a:srgbClr>
              </a:solidFill>
              <a:latin typeface="+mn-lt"/>
              <a:ea typeface="+mn-ea"/>
              <a:cs typeface="+mn-cs"/>
            </a:endParaRPr>
          </a:p>
        </xdr:txBody>
      </xdr:sp>
      <xdr:sp macro="" textlink="Analysis!AD10">
        <xdr:nvSpPr>
          <xdr:cNvPr id="1065" name="TextBox 1064">
            <a:extLst>
              <a:ext uri="{FF2B5EF4-FFF2-40B4-BE49-F238E27FC236}">
                <a16:creationId xmlns:a16="http://schemas.microsoft.com/office/drawing/2014/main" id="{F1F294DF-0CBA-9560-6D18-E3B46C6E1F79}"/>
              </a:ext>
            </a:extLst>
          </xdr:cNvPr>
          <xdr:cNvSpPr txBox="1"/>
        </xdr:nvSpPr>
        <xdr:spPr>
          <a:xfrm>
            <a:off x="7381875" y="4686300"/>
            <a:ext cx="2152650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28A4D680-88F5-4CDA-88D6-D3A6DE62A63F}" type="TxLink">
              <a:rPr lang="en-US" sz="2400" b="0" i="0" u="none" strike="noStrike">
                <a:solidFill>
                  <a:srgbClr val="006666"/>
                </a:solidFill>
                <a:latin typeface="Arial Black" panose="020B0A04020102020204" pitchFamily="34" charset="0"/>
                <a:ea typeface="+mn-ea"/>
                <a:cs typeface="Calibri"/>
              </a:rPr>
              <a:t>$159.38M</a:t>
            </a:fld>
            <a:endParaRPr lang="en-US" sz="2400" b="0" i="0" u="none" strike="noStrike">
              <a:solidFill>
                <a:srgbClr val="006666"/>
              </a:solidFill>
              <a:latin typeface="Arial Black" panose="020B0A04020102020204" pitchFamily="34" charset="0"/>
              <a:ea typeface="+mn-ea"/>
              <a:cs typeface="Calibri"/>
            </a:endParaRPr>
          </a:p>
        </xdr:txBody>
      </xdr:sp>
      <xdr:sp macro="" textlink="[1]Analysis!AX37">
        <xdr:nvSpPr>
          <xdr:cNvPr id="1066" name="TextBox 1065">
            <a:extLst>
              <a:ext uri="{FF2B5EF4-FFF2-40B4-BE49-F238E27FC236}">
                <a16:creationId xmlns:a16="http://schemas.microsoft.com/office/drawing/2014/main" id="{14A3ECFF-9693-F548-8872-3DF833978838}"/>
              </a:ext>
            </a:extLst>
          </xdr:cNvPr>
          <xdr:cNvSpPr txBox="1"/>
        </xdr:nvSpPr>
        <xdr:spPr>
          <a:xfrm>
            <a:off x="7591425" y="5057775"/>
            <a:ext cx="12668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2DD08136-ADEE-4550-8E93-C38CC0AB75C9}" type="TxLink">
              <a:rPr lang="en-US" sz="1100" b="1">
                <a:solidFill>
                  <a:srgbClr val="006666">
                    <a:alpha val="66000"/>
                  </a:srgbClr>
                </a:solidFill>
                <a:latin typeface="+mn-lt"/>
                <a:ea typeface="+mn-ea"/>
                <a:cs typeface="+mn-cs"/>
              </a:rPr>
              <a:pPr marL="0" indent="0" algn="l"/>
              <a:t> </a:t>
            </a:fld>
            <a:endParaRPr lang="en-US" sz="1100" b="1">
              <a:solidFill>
                <a:srgbClr val="006666">
                  <a:alpha val="66000"/>
                </a:srgbClr>
              </a:solidFill>
              <a:latin typeface="+mn-lt"/>
              <a:ea typeface="+mn-ea"/>
              <a:cs typeface="+mn-cs"/>
            </a:endParaRPr>
          </a:p>
        </xdr:txBody>
      </xdr:sp>
      <xdr:sp macro="" textlink="[1]Analysis!AW36">
        <xdr:nvSpPr>
          <xdr:cNvPr id="1067" name="TextBox 1066">
            <a:extLst>
              <a:ext uri="{FF2B5EF4-FFF2-40B4-BE49-F238E27FC236}">
                <a16:creationId xmlns:a16="http://schemas.microsoft.com/office/drawing/2014/main" id="{22E03E29-5A26-EDEF-0C42-FAF512D7D81C}"/>
              </a:ext>
            </a:extLst>
          </xdr:cNvPr>
          <xdr:cNvSpPr txBox="1"/>
        </xdr:nvSpPr>
        <xdr:spPr>
          <a:xfrm>
            <a:off x="8686800" y="5057775"/>
            <a:ext cx="7143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27D86E2A-E55D-4610-B872-F8E5523947A9}" type="TxLink">
              <a:rPr lang="en-US" sz="1200" b="1" i="0" u="none" strike="noStrike">
                <a:solidFill>
                  <a:srgbClr val="006666"/>
                </a:solidFill>
                <a:latin typeface="Calibri"/>
                <a:ea typeface="+mn-ea"/>
                <a:cs typeface="Calibri"/>
              </a:rPr>
              <a:pPr marL="0" indent="0" algn="l"/>
              <a:t> </a:t>
            </a:fld>
            <a:endParaRPr lang="en-US" sz="1400" b="1">
              <a:solidFill>
                <a:srgbClr val="006666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11</xdr:col>
      <xdr:colOff>316230</xdr:colOff>
      <xdr:row>24</xdr:row>
      <xdr:rowOff>81915</xdr:rowOff>
    </xdr:from>
    <xdr:to>
      <xdr:col>14</xdr:col>
      <xdr:colOff>399983</xdr:colOff>
      <xdr:row>26</xdr:row>
      <xdr:rowOff>37240</xdr:rowOff>
    </xdr:to>
    <xdr:sp macro="" textlink="Analysis!AD4">
      <xdr:nvSpPr>
        <xdr:cNvPr id="1079" name="TextBox 1078">
          <a:extLst>
            <a:ext uri="{FF2B5EF4-FFF2-40B4-BE49-F238E27FC236}">
              <a16:creationId xmlns:a16="http://schemas.microsoft.com/office/drawing/2014/main" id="{F75481A6-E861-4F42-8631-57B80CAE9F94}"/>
            </a:ext>
          </a:extLst>
        </xdr:cNvPr>
        <xdr:cNvSpPr txBox="1"/>
      </xdr:nvSpPr>
      <xdr:spPr>
        <a:xfrm>
          <a:off x="7021830" y="4425315"/>
          <a:ext cx="1912553" cy="317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636BEF5-2904-4069-B4C6-79F9CE69D0F1}" type="TxLink">
            <a:rPr lang="en-US" sz="1300" b="1">
              <a:solidFill>
                <a:schemeClr val="tx1">
                  <a:lumMod val="75000"/>
                  <a:lumOff val="25000"/>
                  <a:alpha val="66000"/>
                </a:schemeClr>
              </a:solidFill>
              <a:latin typeface="+mn-lt"/>
              <a:ea typeface="+mn-ea"/>
              <a:cs typeface="+mn-cs"/>
            </a:rPr>
            <a:pPr marL="0" indent="0" algn="ctr"/>
            <a:t> </a:t>
          </a:fld>
          <a:endParaRPr lang="en-US" sz="1300" b="1">
            <a:solidFill>
              <a:schemeClr val="tx1">
                <a:lumMod val="75000"/>
                <a:lumOff val="25000"/>
                <a:alpha val="66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297180</xdr:colOff>
      <xdr:row>25</xdr:row>
      <xdr:rowOff>53340</xdr:rowOff>
    </xdr:from>
    <xdr:to>
      <xdr:col>15</xdr:col>
      <xdr:colOff>28575</xdr:colOff>
      <xdr:row>28</xdr:row>
      <xdr:rowOff>40312</xdr:rowOff>
    </xdr:to>
    <xdr:sp macro="" textlink="Analysis!AD6">
      <xdr:nvSpPr>
        <xdr:cNvPr id="1080" name="TextBox 1079">
          <a:extLst>
            <a:ext uri="{FF2B5EF4-FFF2-40B4-BE49-F238E27FC236}">
              <a16:creationId xmlns:a16="http://schemas.microsoft.com/office/drawing/2014/main" id="{14AE2EAC-13DD-4AA3-814A-3132B14779D1}"/>
            </a:ext>
          </a:extLst>
        </xdr:cNvPr>
        <xdr:cNvSpPr txBox="1"/>
      </xdr:nvSpPr>
      <xdr:spPr>
        <a:xfrm>
          <a:off x="7002780" y="4577715"/>
          <a:ext cx="2169795" cy="529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13A420E-BC80-4C4B-B053-A4D01F0CC1C8}" type="TxLink">
            <a:rPr lang="en-US" sz="2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Calibri"/>
            </a:rPr>
            <a:t> </a:t>
          </a:fld>
          <a:endParaRPr lang="en-US" sz="2400" b="0" i="0" u="none" strike="noStrike">
            <a:solidFill>
              <a:schemeClr val="tx1">
                <a:lumMod val="65000"/>
                <a:lumOff val="35000"/>
              </a:schemeClr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11</xdr:col>
      <xdr:colOff>590550</xdr:colOff>
      <xdr:row>27</xdr:row>
      <xdr:rowOff>78105</xdr:rowOff>
    </xdr:from>
    <xdr:to>
      <xdr:col>14</xdr:col>
      <xdr:colOff>209550</xdr:colOff>
      <xdr:row>29</xdr:row>
      <xdr:rowOff>37240</xdr:rowOff>
    </xdr:to>
    <xdr:sp macro="" textlink="Analysis!AF4">
      <xdr:nvSpPr>
        <xdr:cNvPr id="1081" name="TextBox 1080">
          <a:extLst>
            <a:ext uri="{FF2B5EF4-FFF2-40B4-BE49-F238E27FC236}">
              <a16:creationId xmlns:a16="http://schemas.microsoft.com/office/drawing/2014/main" id="{0888ABE9-53A0-41D6-AD35-B602DF8CA9D5}"/>
            </a:ext>
          </a:extLst>
        </xdr:cNvPr>
        <xdr:cNvSpPr txBox="1"/>
      </xdr:nvSpPr>
      <xdr:spPr>
        <a:xfrm>
          <a:off x="7296150" y="4964430"/>
          <a:ext cx="1447800" cy="321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B6DF73E-537B-497F-AF85-253BBE698A95}" type="TxLink">
            <a:rPr lang="en-US" sz="1200" b="1">
              <a:solidFill>
                <a:srgbClr val="006666">
                  <a:alpha val="66000"/>
                </a:srgbClr>
              </a:solidFill>
              <a:latin typeface="+mn-lt"/>
              <a:ea typeface="+mn-ea"/>
              <a:cs typeface="+mn-cs"/>
            </a:rPr>
            <a:pPr marL="0" indent="0" algn="l"/>
            <a:t> </a:t>
          </a:fld>
          <a:endParaRPr lang="en-US" sz="1200" b="1">
            <a:solidFill>
              <a:srgbClr val="006666">
                <a:alpha val="66000"/>
              </a:srgb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468630</xdr:colOff>
      <xdr:row>27</xdr:row>
      <xdr:rowOff>64770</xdr:rowOff>
    </xdr:from>
    <xdr:to>
      <xdr:col>14</xdr:col>
      <xdr:colOff>584810</xdr:colOff>
      <xdr:row>29</xdr:row>
      <xdr:rowOff>22000</xdr:rowOff>
    </xdr:to>
    <xdr:sp macro="" textlink="Analysis!AG6">
      <xdr:nvSpPr>
        <xdr:cNvPr id="1082" name="TextBox 1081">
          <a:extLst>
            <a:ext uri="{FF2B5EF4-FFF2-40B4-BE49-F238E27FC236}">
              <a16:creationId xmlns:a16="http://schemas.microsoft.com/office/drawing/2014/main" id="{B45FF9AD-0A8B-4DDE-80BF-603EC2E11D06}"/>
            </a:ext>
          </a:extLst>
        </xdr:cNvPr>
        <xdr:cNvSpPr txBox="1"/>
      </xdr:nvSpPr>
      <xdr:spPr>
        <a:xfrm>
          <a:off x="8393430" y="4951095"/>
          <a:ext cx="725780" cy="319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C9B87B92-F643-4FD1-830F-0612B21D30CF}" type="TxLink">
            <a:rPr lang="en-US" sz="1400" b="1" i="0" u="none" strike="noStrike">
              <a:solidFill>
                <a:srgbClr val="006666"/>
              </a:solidFill>
              <a:latin typeface="Calibri"/>
              <a:ea typeface="+mn-ea"/>
              <a:cs typeface="Calibri"/>
            </a:rPr>
            <a:t> </a:t>
          </a:fld>
          <a:endParaRPr lang="en-US" sz="1400" b="1" i="0" u="none" strike="noStrike">
            <a:solidFill>
              <a:srgbClr val="006666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0.33241</cdr:x>
      <cdr:y>0.31039</cdr:y>
    </cdr:from>
    <cdr:to>
      <cdr:x>0.67551</cdr:x>
      <cdr:y>0.70425</cdr:y>
    </cdr:to>
    <cdr:pic>
      <cdr:nvPicPr>
        <cdr:cNvPr id="2" name="Graphic 25" descr="Shopping cart">
          <a:extLst xmlns:a="http://schemas.openxmlformats.org/drawingml/2006/main">
            <a:ext uri="{FF2B5EF4-FFF2-40B4-BE49-F238E27FC236}">
              <a16:creationId xmlns:a16="http://schemas.microsoft.com/office/drawing/2014/main" id="{00000000-0008-0000-0200-00001A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12775" y="469900"/>
          <a:ext cx="632460" cy="59626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0.32861</cdr:x>
      <cdr:y>0.29373</cdr:y>
    </cdr:from>
    <cdr:to>
      <cdr:x>0.6752</cdr:x>
      <cdr:y>0.69693</cdr:y>
    </cdr:to>
    <cdr:pic>
      <cdr:nvPicPr>
        <cdr:cNvPr id="2" name="Graphic 10" descr="Bar graph with upward trend">
          <a:extLst xmlns:a="http://schemas.openxmlformats.org/drawingml/2006/main">
            <a:ext uri="{FF2B5EF4-FFF2-40B4-BE49-F238E27FC236}">
              <a16:creationId xmlns:a16="http://schemas.microsoft.com/office/drawing/2014/main" id="{00000000-0008-0000-0200-00000B00000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03250" y="441325"/>
          <a:ext cx="636270" cy="605790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elga\Desktop\My%20Projects\Excel%20Projects\1-Kitchen%20Equipment%20Revenue%20Dashboard\Sales%20Dashboard.xlsx" TargetMode="External"/><Relationship Id="rId1" Type="http://schemas.openxmlformats.org/officeDocument/2006/relationships/externalLinkPath" Target="Sales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New Data"/>
      <sheetName val="Analysis"/>
      <sheetName val="Dashboard"/>
      <sheetName val="Population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hasan" refreshedDate="45958.969751851851" createdVersion="8" refreshedVersion="8" minRefreshableVersion="3" recordCount="2614" xr:uid="{B5E62106-5DC3-45FB-9FAB-E380E0AC5A58}">
  <cacheSource type="worksheet">
    <worksheetSource name="Main_T"/>
  </cacheSource>
  <cacheFields count="6">
    <cacheField name="Year" numFmtId="0">
      <sharedItems containsSemiMixedTypes="0" containsString="0" containsNumber="1" containsInteger="1" minValue="2019" maxValue="2022" count="4">
        <n v="2022"/>
        <n v="2021"/>
        <n v="2020"/>
        <n v="2019"/>
      </sharedItems>
    </cacheField>
    <cacheField name="Products" numFmtId="0">
      <sharedItems count="11">
        <s v="Kettle "/>
        <s v="Toaster "/>
        <s v="Microwave oven "/>
        <s v="Dishwasher "/>
        <s v="Blender "/>
        <s v="Breadbox "/>
        <s v="Egg slicer"/>
        <s v="Teapot "/>
        <s v="Frying pan"/>
        <s v="Mixing bowl"/>
        <s v=" Kettle " u="1"/>
      </sharedItems>
    </cacheField>
    <cacheField name="State" numFmtId="0">
      <sharedItems/>
    </cacheField>
    <cacheField name="Quantity" numFmtId="0">
      <sharedItems containsSemiMixedTypes="0" containsString="0" containsNumber="1" containsInteger="1" minValue="177" maxValue="656765"/>
    </cacheField>
    <cacheField name="Revenue" numFmtId="0">
      <sharedItems containsSemiMixedTypes="0" containsString="0" containsNumber="1" containsInteger="1" minValue="22181" maxValue="248273"/>
    </cacheField>
    <cacheField name="Sales Chann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4">
  <r>
    <x v="0"/>
    <x v="0"/>
    <s v="Alabama"/>
    <n v="1829"/>
    <n v="64872"/>
    <s v="Online "/>
  </r>
  <r>
    <x v="0"/>
    <x v="0"/>
    <s v="Arizona"/>
    <n v="1354"/>
    <n v="61216"/>
    <s v="In Store"/>
  </r>
  <r>
    <x v="0"/>
    <x v="0"/>
    <s v="Arkansas"/>
    <n v="2565"/>
    <n v="55909"/>
    <s v="Online "/>
  </r>
  <r>
    <x v="0"/>
    <x v="0"/>
    <s v="California"/>
    <n v="17651"/>
    <n v="48534"/>
    <s v="Online "/>
  </r>
  <r>
    <x v="0"/>
    <x v="0"/>
    <s v="Colorado"/>
    <n v="3312"/>
    <n v="97879"/>
    <s v="In Store"/>
  </r>
  <r>
    <x v="0"/>
    <x v="0"/>
    <s v="Connecticut"/>
    <n v="467"/>
    <n v="49142"/>
    <s v="In Store"/>
  </r>
  <r>
    <x v="0"/>
    <x v="0"/>
    <s v="Delaware"/>
    <n v="186"/>
    <n v="49290"/>
    <s v="Online "/>
  </r>
  <r>
    <x v="0"/>
    <x v="0"/>
    <s v="Florida"/>
    <n v="5394"/>
    <n v="43717"/>
    <s v="Online "/>
  </r>
  <r>
    <x v="0"/>
    <x v="0"/>
    <s v="Georgia"/>
    <n v="2794"/>
    <n v="51978"/>
    <s v="In Store"/>
  </r>
  <r>
    <x v="0"/>
    <x v="0"/>
    <s v="Idaho"/>
    <n v="2531"/>
    <n v="48820"/>
    <s v="In Store"/>
  </r>
  <r>
    <x v="0"/>
    <x v="0"/>
    <s v="Illinois"/>
    <n v="2818"/>
    <n v="58259"/>
    <s v="In Store"/>
  </r>
  <r>
    <x v="0"/>
    <x v="0"/>
    <s v="Indiana"/>
    <n v="2302"/>
    <n v="56732"/>
    <s v="In Store"/>
  </r>
  <r>
    <x v="0"/>
    <x v="0"/>
    <s v="Iowa"/>
    <n v="2911"/>
    <n v="51588"/>
    <s v="In Store"/>
  </r>
  <r>
    <x v="0"/>
    <x v="0"/>
    <s v="Kansas"/>
    <n v="2613"/>
    <n v="53721"/>
    <s v="In Store"/>
  </r>
  <r>
    <x v="0"/>
    <x v="0"/>
    <s v="Kentucky"/>
    <n v="1632"/>
    <n v="60605"/>
    <s v="In Store"/>
  </r>
  <r>
    <x v="0"/>
    <x v="0"/>
    <s v="Louisiana"/>
    <n v="3143"/>
    <n v="92727"/>
    <s v="In Store"/>
  </r>
  <r>
    <x v="0"/>
    <x v="0"/>
    <s v="Maine"/>
    <n v="1581"/>
    <n v="47422"/>
    <s v="In Store"/>
  </r>
  <r>
    <x v="0"/>
    <x v="0"/>
    <s v="Maryland"/>
    <n v="720"/>
    <n v="52887"/>
    <s v="In Store"/>
  </r>
  <r>
    <x v="0"/>
    <x v="0"/>
    <s v="Massachusetts"/>
    <n v="999"/>
    <n v="70628"/>
    <s v="In Store"/>
  </r>
  <r>
    <x v="0"/>
    <x v="0"/>
    <s v="Michigan"/>
    <n v="3574"/>
    <n v="49309"/>
    <s v="In Store"/>
  </r>
  <r>
    <x v="0"/>
    <x v="0"/>
    <s v="Minnesota"/>
    <n v="3175"/>
    <n v="57276"/>
    <s v="In Store"/>
  </r>
  <r>
    <x v="0"/>
    <x v="0"/>
    <s v="Mississippi"/>
    <n v="2070"/>
    <n v="56525"/>
    <s v="In Store"/>
  </r>
  <r>
    <x v="0"/>
    <x v="0"/>
    <s v="Missouri"/>
    <n v="2123"/>
    <n v="52677"/>
    <s v="Online "/>
  </r>
  <r>
    <x v="0"/>
    <x v="0"/>
    <s v="Montana"/>
    <n v="1847"/>
    <n v="71945"/>
    <s v="Online "/>
  </r>
  <r>
    <x v="0"/>
    <x v="0"/>
    <s v="Nebraska"/>
    <n v="2469"/>
    <n v="50449"/>
    <s v="In Store"/>
  </r>
  <r>
    <x v="0"/>
    <x v="0"/>
    <s v="Nevada"/>
    <n v="598"/>
    <n v="94060"/>
    <s v="Online "/>
  </r>
  <r>
    <x v="0"/>
    <x v="0"/>
    <s v="New Hampshire"/>
    <n v="350"/>
    <n v="54051"/>
    <s v="Online "/>
  </r>
  <r>
    <x v="0"/>
    <x v="0"/>
    <s v="New Jersey"/>
    <n v="999"/>
    <n v="50634"/>
    <s v="In Store"/>
  </r>
  <r>
    <x v="0"/>
    <x v="0"/>
    <s v="New Mexico"/>
    <n v="2064"/>
    <n v="71885"/>
    <s v="In Store"/>
  </r>
  <r>
    <x v="0"/>
    <x v="0"/>
    <s v="New York"/>
    <n v="3335"/>
    <n v="50384"/>
    <s v="Online "/>
  </r>
  <r>
    <x v="0"/>
    <x v="0"/>
    <s v="North Carolina"/>
    <n v="3428"/>
    <n v="48720"/>
    <s v="Online "/>
  </r>
  <r>
    <x v="0"/>
    <x v="0"/>
    <s v="North Dakota"/>
    <n v="1830"/>
    <n v="98355"/>
    <s v="In Store"/>
  </r>
  <r>
    <x v="0"/>
    <x v="0"/>
    <s v="Ohio"/>
    <n v="2541"/>
    <n v="57404"/>
    <s v="Online "/>
  </r>
  <r>
    <x v="0"/>
    <x v="0"/>
    <s v="Oklahoma"/>
    <n v="4355"/>
    <n v="96660"/>
    <s v="In Store"/>
  </r>
  <r>
    <x v="0"/>
    <x v="0"/>
    <s v="Oregon"/>
    <n v="4739"/>
    <n v="46689"/>
    <s v="Online "/>
  </r>
  <r>
    <x v="0"/>
    <x v="0"/>
    <s v="Pennsylvania"/>
    <n v="3629"/>
    <n v="67949"/>
    <s v="Online "/>
  </r>
  <r>
    <x v="0"/>
    <x v="0"/>
    <s v="Rhode Island"/>
    <n v="205"/>
    <n v="48071"/>
    <s v="In Store"/>
  </r>
  <r>
    <x v="0"/>
    <x v="0"/>
    <s v="South Carolina"/>
    <n v="1375"/>
    <n v="50990"/>
    <s v="In Store"/>
  </r>
  <r>
    <x v="0"/>
    <x v="0"/>
    <s v="South Dakota"/>
    <n v="1099"/>
    <n v="51582"/>
    <s v="Online "/>
  </r>
  <r>
    <x v="0"/>
    <x v="0"/>
    <s v="Tennessee"/>
    <n v="1130"/>
    <n v="54930"/>
    <s v="Online "/>
  </r>
  <r>
    <x v="0"/>
    <x v="0"/>
    <s v="Texas"/>
    <n v="19698"/>
    <n v="123086"/>
    <s v="In Store"/>
  </r>
  <r>
    <x v="0"/>
    <x v="0"/>
    <s v="Utah"/>
    <n v="1066"/>
    <n v="71747"/>
    <s v="In Store"/>
  </r>
  <r>
    <x v="0"/>
    <x v="0"/>
    <s v="Vermont"/>
    <n v="571"/>
    <n v="47096"/>
    <s v="In Store"/>
  </r>
  <r>
    <x v="0"/>
    <x v="0"/>
    <s v="Virginia"/>
    <n v="2073"/>
    <n v="54671"/>
    <s v="In Store"/>
  </r>
  <r>
    <x v="0"/>
    <x v="0"/>
    <s v="Washington"/>
    <n v="6971"/>
    <n v="42964"/>
    <s v="In Store"/>
  </r>
  <r>
    <x v="0"/>
    <x v="0"/>
    <s v="West Virginia"/>
    <n v="1117"/>
    <n v="84059"/>
    <s v="Online "/>
  </r>
  <r>
    <x v="0"/>
    <x v="0"/>
    <s v="Wisconsin"/>
    <n v="2872"/>
    <n v="47928"/>
    <s v="Online "/>
  </r>
  <r>
    <x v="0"/>
    <x v="0"/>
    <s v="Wyoming"/>
    <n v="1440"/>
    <n v="89063"/>
    <s v="In Store"/>
  </r>
  <r>
    <x v="0"/>
    <x v="1"/>
    <s v="Alabama"/>
    <n v="10335"/>
    <n v="65279"/>
    <s v="Online "/>
  </r>
  <r>
    <x v="0"/>
    <x v="1"/>
    <s v="Arizona"/>
    <n v="14006"/>
    <n v="69056"/>
    <s v="Online "/>
  </r>
  <r>
    <x v="0"/>
    <x v="1"/>
    <s v="Arkansas"/>
    <n v="7277"/>
    <n v="58247"/>
    <s v="In Store"/>
  </r>
  <r>
    <x v="0"/>
    <x v="1"/>
    <s v="California"/>
    <n v="86322"/>
    <n v="82740"/>
    <s v="In Store"/>
  </r>
  <r>
    <x v="0"/>
    <x v="1"/>
    <s v="Colorado"/>
    <n v="21025"/>
    <n v="74209"/>
    <s v="Online "/>
  </r>
  <r>
    <x v="0"/>
    <x v="1"/>
    <s v="Connecticut"/>
    <n v="9415"/>
    <n v="81591"/>
    <s v="Online "/>
  </r>
  <r>
    <x v="0"/>
    <x v="1"/>
    <s v="Delaware"/>
    <n v="3106"/>
    <n v="70977"/>
    <s v="In Store"/>
  </r>
  <r>
    <x v="0"/>
    <x v="1"/>
    <s v="Florida"/>
    <n v="76308"/>
    <n v="61910"/>
    <s v="Online "/>
  </r>
  <r>
    <x v="0"/>
    <x v="1"/>
    <s v="Georgia"/>
    <n v="22906"/>
    <n v="72214"/>
    <s v="In Store"/>
  </r>
  <r>
    <x v="0"/>
    <x v="1"/>
    <s v="Idaho"/>
    <n v="9159"/>
    <n v="54649"/>
    <s v="Online "/>
  </r>
  <r>
    <x v="0"/>
    <x v="1"/>
    <s v="Illinois"/>
    <n v="32538"/>
    <n v="82581"/>
    <s v="Online "/>
  </r>
  <r>
    <x v="0"/>
    <x v="1"/>
    <s v="Indiana"/>
    <n v="15617"/>
    <n v="68619"/>
    <s v="In Store"/>
  </r>
  <r>
    <x v="0"/>
    <x v="1"/>
    <s v="Iowa"/>
    <n v="9434"/>
    <n v="67831"/>
    <s v="In Store"/>
  </r>
  <r>
    <x v="0"/>
    <x v="1"/>
    <s v="Kansas"/>
    <n v="7355"/>
    <n v="65126"/>
    <s v="Online "/>
  </r>
  <r>
    <x v="0"/>
    <x v="1"/>
    <s v="Kentucky"/>
    <n v="9832"/>
    <n v="64484"/>
    <s v="Online "/>
  </r>
  <r>
    <x v="0"/>
    <x v="1"/>
    <s v="Louisiana"/>
    <n v="11349"/>
    <n v="71354"/>
    <s v="In Store"/>
  </r>
  <r>
    <x v="0"/>
    <x v="1"/>
    <s v="Maine"/>
    <n v="5732"/>
    <n v="61607"/>
    <s v="In Store"/>
  </r>
  <r>
    <x v="0"/>
    <x v="1"/>
    <s v="Maryland"/>
    <n v="16346"/>
    <n v="76642"/>
    <s v="In Store"/>
  </r>
  <r>
    <x v="0"/>
    <x v="1"/>
    <s v="Massachusetts"/>
    <n v="21102"/>
    <n v="90958"/>
    <s v="In Store"/>
  </r>
  <r>
    <x v="0"/>
    <x v="1"/>
    <s v="Michigan"/>
    <n v="21646"/>
    <n v="73631"/>
    <s v="In Store"/>
  </r>
  <r>
    <x v="0"/>
    <x v="1"/>
    <s v="Minnesota"/>
    <n v="16952"/>
    <n v="78942"/>
    <s v="Online "/>
  </r>
  <r>
    <x v="0"/>
    <x v="1"/>
    <s v="Mississippi"/>
    <n v="5839"/>
    <n v="59779"/>
    <s v="Online "/>
  </r>
  <r>
    <x v="0"/>
    <x v="1"/>
    <s v="Missouri"/>
    <n v="15735"/>
    <n v="70664"/>
    <s v="In Store"/>
  </r>
  <r>
    <x v="0"/>
    <x v="1"/>
    <s v="Montana"/>
    <n v="6813"/>
    <n v="61897"/>
    <s v="Online "/>
  </r>
  <r>
    <x v="0"/>
    <x v="1"/>
    <s v="Nebraska"/>
    <n v="7000"/>
    <n v="62548"/>
    <s v="Online "/>
  </r>
  <r>
    <x v="0"/>
    <x v="1"/>
    <s v="Nevada"/>
    <n v="5757"/>
    <n v="73902"/>
    <s v="In Store"/>
  </r>
  <r>
    <x v="0"/>
    <x v="1"/>
    <s v="New Hampshire"/>
    <n v="4901"/>
    <n v="74870"/>
    <s v="In Store"/>
  </r>
  <r>
    <x v="0"/>
    <x v="1"/>
    <s v="New Jersey"/>
    <n v="22711"/>
    <n v="83924"/>
    <s v="Online "/>
  </r>
  <r>
    <x v="0"/>
    <x v="1"/>
    <s v="New Mexico"/>
    <n v="5485"/>
    <n v="59439"/>
    <s v="Online "/>
  </r>
  <r>
    <x v="0"/>
    <x v="1"/>
    <s v="New York"/>
    <n v="50929"/>
    <n v="84199"/>
    <s v="In Store"/>
  </r>
  <r>
    <x v="0"/>
    <x v="1"/>
    <s v="North Carolina"/>
    <n v="29231"/>
    <n v="65177"/>
    <s v="Online "/>
  </r>
  <r>
    <x v="0"/>
    <x v="1"/>
    <s v="North Dakota"/>
    <n v="3669"/>
    <n v="72729"/>
    <s v="In Store"/>
  </r>
  <r>
    <x v="0"/>
    <x v="1"/>
    <s v="Ohio"/>
    <n v="23650"/>
    <n v="71104"/>
    <s v="Online "/>
  </r>
  <r>
    <x v="0"/>
    <x v="1"/>
    <s v="Oklahoma"/>
    <n v="9855"/>
    <n v="61099"/>
    <s v="Online "/>
  </r>
  <r>
    <x v="0"/>
    <x v="1"/>
    <s v="Oregon"/>
    <n v="14899"/>
    <n v="72876"/>
    <s v="In Store"/>
  </r>
  <r>
    <x v="0"/>
    <x v="1"/>
    <s v="Pennsylvania"/>
    <n v="29345"/>
    <n v="76639"/>
    <s v="In Store"/>
  </r>
  <r>
    <x v="0"/>
    <x v="1"/>
    <s v="Rhode Island"/>
    <n v="3878"/>
    <n v="72955"/>
    <s v="Online "/>
  </r>
  <r>
    <x v="0"/>
    <x v="1"/>
    <s v="South Carolina"/>
    <n v="13348"/>
    <n v="63906"/>
    <s v="Online "/>
  </r>
  <r>
    <x v="0"/>
    <x v="1"/>
    <s v="South Dakota"/>
    <n v="3954"/>
    <n v="60005"/>
    <s v="In Store"/>
  </r>
  <r>
    <x v="0"/>
    <x v="1"/>
    <s v="Tennessee"/>
    <n v="12894"/>
    <n v="68259"/>
    <s v="In Store"/>
  </r>
  <r>
    <x v="0"/>
    <x v="1"/>
    <s v="Texas"/>
    <n v="55014"/>
    <n v="74929"/>
    <s v="In Store"/>
  </r>
  <r>
    <x v="0"/>
    <x v="1"/>
    <s v="Utah"/>
    <n v="12932"/>
    <n v="63474"/>
    <s v="In Store"/>
  </r>
  <r>
    <x v="0"/>
    <x v="1"/>
    <s v="Vermont"/>
    <n v="2839"/>
    <n v="61130"/>
    <s v="In Store"/>
  </r>
  <r>
    <x v="0"/>
    <x v="1"/>
    <s v="Virginia"/>
    <n v="21412"/>
    <n v="69521"/>
    <s v="Online "/>
  </r>
  <r>
    <x v="0"/>
    <x v="1"/>
    <s v="Washington"/>
    <n v="27072"/>
    <n v="75827"/>
    <s v="In Store"/>
  </r>
  <r>
    <x v="0"/>
    <x v="1"/>
    <s v="West Virginia"/>
    <n v="4300"/>
    <n v="66489"/>
    <s v="In Store"/>
  </r>
  <r>
    <x v="0"/>
    <x v="1"/>
    <s v="Wisconsin"/>
    <n v="14760"/>
    <n v="72423"/>
    <s v="In Store"/>
  </r>
  <r>
    <x v="0"/>
    <x v="1"/>
    <s v="Wyoming"/>
    <n v="3478"/>
    <n v="62640"/>
    <s v="In Store"/>
  </r>
  <r>
    <x v="0"/>
    <x v="2"/>
    <s v="Alabama"/>
    <n v="5773"/>
    <n v="66387"/>
    <s v="Online "/>
  </r>
  <r>
    <x v="0"/>
    <x v="2"/>
    <s v="Arizona"/>
    <n v="5213"/>
    <n v="88375"/>
    <s v="In Store"/>
  </r>
  <r>
    <x v="0"/>
    <x v="2"/>
    <s v="Arkansas"/>
    <n v="2961"/>
    <n v="57570"/>
    <s v="In Store"/>
  </r>
  <r>
    <x v="0"/>
    <x v="2"/>
    <s v="California"/>
    <n v="44156"/>
    <n v="115888"/>
    <s v="In Store"/>
  </r>
  <r>
    <x v="0"/>
    <x v="2"/>
    <s v="Colorado"/>
    <n v="5888"/>
    <n v="83207"/>
    <s v="In Store"/>
  </r>
  <r>
    <x v="0"/>
    <x v="2"/>
    <s v="Connecticut"/>
    <n v="4386"/>
    <n v="93706"/>
    <s v="Online "/>
  </r>
  <r>
    <x v="0"/>
    <x v="2"/>
    <s v="Delaware"/>
    <n v="678"/>
    <n v="74049"/>
    <s v="In Store"/>
  </r>
  <r>
    <x v="0"/>
    <x v="2"/>
    <s v="Florida"/>
    <n v="21275"/>
    <n v="72758"/>
    <s v="In Store"/>
  </r>
  <r>
    <x v="0"/>
    <x v="2"/>
    <s v="Georgia"/>
    <n v="10646"/>
    <n v="66184"/>
    <s v="In Store"/>
  </r>
  <r>
    <x v="0"/>
    <x v="2"/>
    <s v="Idaho"/>
    <n v="2886"/>
    <n v="71603"/>
    <s v="In Store"/>
  </r>
  <r>
    <x v="0"/>
    <x v="2"/>
    <s v="Illinois"/>
    <n v="18033"/>
    <n v="80855"/>
    <s v="Online "/>
  </r>
  <r>
    <x v="0"/>
    <x v="2"/>
    <s v="Indiana"/>
    <n v="9255"/>
    <n v="71092"/>
    <s v="In Store"/>
  </r>
  <r>
    <x v="0"/>
    <x v="2"/>
    <s v="Iowa"/>
    <n v="4099"/>
    <n v="69103"/>
    <s v="In Store"/>
  </r>
  <r>
    <x v="0"/>
    <x v="2"/>
    <s v="Kansas"/>
    <n v="3109"/>
    <n v="68958"/>
    <s v="In Store"/>
  </r>
  <r>
    <x v="0"/>
    <x v="2"/>
    <s v="Kentucky"/>
    <n v="4978"/>
    <n v="68902"/>
    <s v="In Store"/>
  </r>
  <r>
    <x v="0"/>
    <x v="2"/>
    <s v="Louisiana"/>
    <n v="4501"/>
    <n v="84183"/>
    <s v="In Store"/>
  </r>
  <r>
    <x v="0"/>
    <x v="2"/>
    <s v="Maine"/>
    <n v="1863"/>
    <n v="67682"/>
    <s v="In Store"/>
  </r>
  <r>
    <x v="0"/>
    <x v="2"/>
    <s v="Maryland"/>
    <n v="4168"/>
    <n v="91426"/>
    <s v="In Store"/>
  </r>
  <r>
    <x v="0"/>
    <x v="2"/>
    <s v="Massachusetts"/>
    <n v="6616"/>
    <n v="102190"/>
    <s v="Online "/>
  </r>
  <r>
    <x v="0"/>
    <x v="2"/>
    <s v="Michigan"/>
    <n v="17437"/>
    <n v="76769"/>
    <s v="Online "/>
  </r>
  <r>
    <x v="0"/>
    <x v="2"/>
    <s v="Minnesota"/>
    <n v="8284"/>
    <n v="76870"/>
    <s v="In Store"/>
  </r>
  <r>
    <x v="0"/>
    <x v="2"/>
    <s v="Mississippi"/>
    <n v="2375"/>
    <n v="57918"/>
    <s v="Online "/>
  </r>
  <r>
    <x v="0"/>
    <x v="2"/>
    <s v="Missouri"/>
    <n v="6859"/>
    <n v="67836"/>
    <s v="Online "/>
  </r>
  <r>
    <x v="0"/>
    <x v="2"/>
    <s v="Montana"/>
    <n v="1672"/>
    <n v="60178"/>
    <s v="In Store"/>
  </r>
  <r>
    <x v="0"/>
    <x v="2"/>
    <s v="Nebraska"/>
    <n v="1949"/>
    <n v="62492"/>
    <s v="In Store"/>
  </r>
  <r>
    <x v="0"/>
    <x v="2"/>
    <s v="Nevada"/>
    <n v="2054"/>
    <n v="72821"/>
    <s v="Online "/>
  </r>
  <r>
    <x v="0"/>
    <x v="2"/>
    <s v="New Hampshire"/>
    <n v="2001"/>
    <n v="83769"/>
    <s v="Online "/>
  </r>
  <r>
    <x v="0"/>
    <x v="2"/>
    <s v="New Jersey"/>
    <n v="8964"/>
    <n v="92277"/>
    <s v="In Store"/>
  </r>
  <r>
    <x v="0"/>
    <x v="2"/>
    <s v="New Mexico"/>
    <n v="1776"/>
    <n v="64794"/>
    <s v="Online "/>
  </r>
  <r>
    <x v="0"/>
    <x v="2"/>
    <s v="New York"/>
    <n v="16292"/>
    <n v="79103"/>
    <s v="In Store"/>
  </r>
  <r>
    <x v="0"/>
    <x v="2"/>
    <s v="North Carolina"/>
    <n v="10303"/>
    <n v="69281"/>
    <s v="Online "/>
  </r>
  <r>
    <x v="0"/>
    <x v="2"/>
    <s v="North Dakota"/>
    <n v="799"/>
    <n v="63695"/>
    <s v="Online "/>
  </r>
  <r>
    <x v="0"/>
    <x v="2"/>
    <s v="Ohio"/>
    <n v="15453"/>
    <n v="70995"/>
    <s v="In Store"/>
  </r>
  <r>
    <x v="0"/>
    <x v="2"/>
    <s v="Oklahoma"/>
    <n v="4178"/>
    <n v="66915"/>
    <s v="In Store"/>
  </r>
  <r>
    <x v="0"/>
    <x v="2"/>
    <s v="Oregon"/>
    <n v="6354"/>
    <n v="80927"/>
    <s v="Online "/>
  </r>
  <r>
    <x v="0"/>
    <x v="2"/>
    <s v="Pennsylvania"/>
    <n v="14363"/>
    <n v="72931"/>
    <s v="Online "/>
  </r>
  <r>
    <x v="0"/>
    <x v="2"/>
    <s v="Rhode Island"/>
    <n v="1516"/>
    <n v="69645"/>
    <s v="In Store"/>
  </r>
  <r>
    <x v="0"/>
    <x v="2"/>
    <s v="South Carolina"/>
    <n v="6655"/>
    <n v="67779"/>
    <s v="In Store"/>
  </r>
  <r>
    <x v="0"/>
    <x v="2"/>
    <s v="South Dakota"/>
    <n v="1072"/>
    <n v="59285"/>
    <s v="In Store"/>
  </r>
  <r>
    <x v="0"/>
    <x v="2"/>
    <s v="Tennessee"/>
    <n v="7620"/>
    <n v="69122"/>
    <s v="In Store"/>
  </r>
  <r>
    <x v="0"/>
    <x v="2"/>
    <s v="Texas"/>
    <n v="26257"/>
    <n v="87206"/>
    <s v="In Store"/>
  </r>
  <r>
    <x v="0"/>
    <x v="2"/>
    <s v="Utah"/>
    <n v="4616"/>
    <n v="67796"/>
    <s v="Online "/>
  </r>
  <r>
    <x v="0"/>
    <x v="2"/>
    <s v="Vermont"/>
    <n v="1107"/>
    <n v="68352"/>
    <s v="Online "/>
  </r>
  <r>
    <x v="0"/>
    <x v="2"/>
    <s v="Virginia"/>
    <n v="7023"/>
    <n v="69958"/>
    <s v="In Store"/>
  </r>
  <r>
    <x v="0"/>
    <x v="2"/>
    <s v="Washington"/>
    <n v="7882"/>
    <n v="88000"/>
    <s v="Online "/>
  </r>
  <r>
    <x v="0"/>
    <x v="2"/>
    <s v="West Virginia"/>
    <n v="1261"/>
    <n v="68359"/>
    <s v="Online "/>
  </r>
  <r>
    <x v="0"/>
    <x v="2"/>
    <s v="Wisconsin"/>
    <n v="9214"/>
    <n v="67039"/>
    <s v="In Store"/>
  </r>
  <r>
    <x v="0"/>
    <x v="2"/>
    <s v="Wyoming"/>
    <n v="620"/>
    <n v="76308"/>
    <s v="In Store"/>
  </r>
  <r>
    <x v="0"/>
    <x v="3"/>
    <s v="Alabama"/>
    <n v="32424"/>
    <n v="51853"/>
    <s v="Online "/>
  </r>
  <r>
    <x v="0"/>
    <x v="3"/>
    <s v="Arizona"/>
    <n v="33859"/>
    <n v="57498"/>
    <s v="Online "/>
  </r>
  <r>
    <x v="0"/>
    <x v="3"/>
    <s v="Arkansas"/>
    <n v="21836"/>
    <n v="51673"/>
    <s v="In Store"/>
  </r>
  <r>
    <x v="0"/>
    <x v="3"/>
    <s v="California"/>
    <n v="200632"/>
    <n v="64800"/>
    <s v="Online "/>
  </r>
  <r>
    <x v="0"/>
    <x v="3"/>
    <s v="Colorado"/>
    <n v="36421"/>
    <n v="61719"/>
    <s v="In Store"/>
  </r>
  <r>
    <x v="0"/>
    <x v="3"/>
    <s v="Connecticut"/>
    <n v="24725"/>
    <n v="61859"/>
    <s v="Online "/>
  </r>
  <r>
    <x v="0"/>
    <x v="3"/>
    <s v="Delaware"/>
    <n v="7050"/>
    <n v="51667"/>
    <s v="Online "/>
  </r>
  <r>
    <x v="0"/>
    <x v="3"/>
    <s v="Florida"/>
    <n v="142700"/>
    <n v="55391"/>
    <s v="In Store"/>
  </r>
  <r>
    <x v="0"/>
    <x v="3"/>
    <s v="Georgia"/>
    <n v="64380"/>
    <n v="58104"/>
    <s v="In Store"/>
  </r>
  <r>
    <x v="0"/>
    <x v="3"/>
    <s v="Idaho"/>
    <n v="12742"/>
    <n v="50610"/>
    <s v="Online "/>
  </r>
  <r>
    <x v="0"/>
    <x v="3"/>
    <s v="Illinois"/>
    <n v="78196"/>
    <n v="61780"/>
    <s v="Online "/>
  </r>
  <r>
    <x v="0"/>
    <x v="3"/>
    <s v="Indiana"/>
    <n v="40846"/>
    <n v="51931"/>
    <s v="In Store"/>
  </r>
  <r>
    <x v="0"/>
    <x v="3"/>
    <s v="Iowa"/>
    <n v="23479"/>
    <n v="50146"/>
    <s v="In Store"/>
  </r>
  <r>
    <x v="0"/>
    <x v="3"/>
    <s v="Kansas"/>
    <n v="19497"/>
    <n v="52012"/>
    <s v="In Store"/>
  </r>
  <r>
    <x v="0"/>
    <x v="3"/>
    <s v="Kentucky"/>
    <n v="28266"/>
    <n v="52839"/>
    <s v="In Store"/>
  </r>
  <r>
    <x v="0"/>
    <x v="3"/>
    <s v="Louisiana"/>
    <n v="31210"/>
    <n v="52029"/>
    <s v="In Store"/>
  </r>
  <r>
    <x v="0"/>
    <x v="3"/>
    <s v="Maine"/>
    <n v="10546"/>
    <n v="49084"/>
    <s v="Online "/>
  </r>
  <r>
    <x v="0"/>
    <x v="3"/>
    <s v="Maryland"/>
    <n v="31685"/>
    <n v="56800"/>
    <s v="Online "/>
  </r>
  <r>
    <x v="0"/>
    <x v="3"/>
    <s v="Massachusetts"/>
    <n v="40751"/>
    <n v="67082"/>
    <s v="In Store"/>
  </r>
  <r>
    <x v="0"/>
    <x v="3"/>
    <s v="Michigan"/>
    <n v="55149"/>
    <n v="57869"/>
    <s v="Online "/>
  </r>
  <r>
    <x v="0"/>
    <x v="3"/>
    <s v="Minnesota"/>
    <n v="37255"/>
    <n v="59843"/>
    <s v="Online "/>
  </r>
  <r>
    <x v="0"/>
    <x v="3"/>
    <s v="Mississippi"/>
    <n v="19589"/>
    <n v="46176"/>
    <s v="In Store"/>
  </r>
  <r>
    <x v="0"/>
    <x v="3"/>
    <s v="Missouri"/>
    <n v="39646"/>
    <n v="52520"/>
    <s v="In Store"/>
  </r>
  <r>
    <x v="0"/>
    <x v="3"/>
    <s v="Montana"/>
    <n v="9323"/>
    <n v="49996"/>
    <s v="Online "/>
  </r>
  <r>
    <x v="0"/>
    <x v="3"/>
    <s v="Nebraska"/>
    <n v="14748"/>
    <n v="50095"/>
    <s v="Online "/>
  </r>
  <r>
    <x v="0"/>
    <x v="3"/>
    <s v="Nevada"/>
    <n v="15481"/>
    <n v="54334"/>
    <s v="In Store"/>
  </r>
  <r>
    <x v="0"/>
    <x v="3"/>
    <s v="New Hampshire"/>
    <n v="12460"/>
    <n v="60425"/>
    <s v="Online "/>
  </r>
  <r>
    <x v="0"/>
    <x v="3"/>
    <s v="New Jersey"/>
    <n v="54606"/>
    <n v="64675"/>
    <s v="In Store"/>
  </r>
  <r>
    <x v="0"/>
    <x v="3"/>
    <s v="New Mexico"/>
    <n v="10949"/>
    <n v="47086"/>
    <s v="Online "/>
  </r>
  <r>
    <x v="0"/>
    <x v="3"/>
    <s v="New York"/>
    <n v="118946"/>
    <n v="63939"/>
    <s v="Online "/>
  </r>
  <r>
    <x v="0"/>
    <x v="3"/>
    <s v="North Carolina"/>
    <n v="63455"/>
    <n v="53171"/>
    <s v="In Store"/>
  </r>
  <r>
    <x v="0"/>
    <x v="3"/>
    <s v="North Dakota"/>
    <n v="7745"/>
    <n v="58657"/>
    <s v="In Store"/>
  </r>
  <r>
    <x v="0"/>
    <x v="3"/>
    <s v="Ohio"/>
    <n v="68987"/>
    <n v="54088"/>
    <s v="Online "/>
  </r>
  <r>
    <x v="0"/>
    <x v="3"/>
    <s v="Oklahoma"/>
    <n v="23912"/>
    <n v="49388"/>
    <s v="Online "/>
  </r>
  <r>
    <x v="0"/>
    <x v="3"/>
    <s v="Oregon"/>
    <n v="26241"/>
    <n v="55251"/>
    <s v="In Store"/>
  </r>
  <r>
    <x v="0"/>
    <x v="3"/>
    <s v="Pennsylvania"/>
    <n v="73985"/>
    <n v="55535"/>
    <s v="In Store"/>
  </r>
  <r>
    <x v="0"/>
    <x v="3"/>
    <s v="Rhode Island"/>
    <n v="7816"/>
    <n v="55493"/>
    <s v="In Store"/>
  </r>
  <r>
    <x v="0"/>
    <x v="3"/>
    <s v="South Carolina"/>
    <n v="31674"/>
    <n v="49717"/>
    <s v="In Store"/>
  </r>
  <r>
    <x v="0"/>
    <x v="3"/>
    <s v="South Dakota"/>
    <n v="8068"/>
    <n v="50162"/>
    <s v="In Store"/>
  </r>
  <r>
    <x v="0"/>
    <x v="3"/>
    <s v="Tennessee"/>
    <n v="40806"/>
    <n v="56111"/>
    <s v="Online "/>
  </r>
  <r>
    <x v="0"/>
    <x v="3"/>
    <s v="Texas"/>
    <n v="152438"/>
    <n v="62485"/>
    <s v="Online "/>
  </r>
  <r>
    <x v="0"/>
    <x v="3"/>
    <s v="Utah"/>
    <n v="20535"/>
    <n v="55353"/>
    <s v="In Store"/>
  </r>
  <r>
    <x v="0"/>
    <x v="3"/>
    <s v="Vermont"/>
    <n v="5003"/>
    <n v="51701"/>
    <s v="Online "/>
  </r>
  <r>
    <x v="0"/>
    <x v="3"/>
    <s v="Virginia"/>
    <n v="42564"/>
    <n v="54371"/>
    <s v="Online "/>
  </r>
  <r>
    <x v="0"/>
    <x v="3"/>
    <s v="Washington"/>
    <n v="38688"/>
    <n v="80160"/>
    <s v="In Store"/>
  </r>
  <r>
    <x v="0"/>
    <x v="3"/>
    <s v="West Virginia"/>
    <n v="10611"/>
    <n v="48085"/>
    <s v="In Store"/>
  </r>
  <r>
    <x v="0"/>
    <x v="3"/>
    <s v="Wisconsin"/>
    <n v="35812"/>
    <n v="51165"/>
    <s v="Online "/>
  </r>
  <r>
    <x v="0"/>
    <x v="3"/>
    <s v="Wyoming"/>
    <n v="4840"/>
    <n v="50879"/>
    <s v="Online "/>
  </r>
  <r>
    <x v="0"/>
    <x v="4"/>
    <s v="Alabama"/>
    <n v="2566"/>
    <n v="75393"/>
    <s v="In Store"/>
  </r>
  <r>
    <x v="0"/>
    <x v="4"/>
    <s v="Arizona"/>
    <n v="4017"/>
    <n v="96871"/>
    <s v="Online "/>
  </r>
  <r>
    <x v="0"/>
    <x v="4"/>
    <s v="Arkansas"/>
    <n v="1536"/>
    <n v="75820"/>
    <s v="In Store"/>
  </r>
  <r>
    <x v="0"/>
    <x v="4"/>
    <s v="California"/>
    <n v="29491"/>
    <n v="223892"/>
    <s v="Online "/>
  </r>
  <r>
    <x v="0"/>
    <x v="4"/>
    <s v="Colorado"/>
    <n v="4548"/>
    <n v="129495"/>
    <s v="Online "/>
  </r>
  <r>
    <x v="0"/>
    <x v="4"/>
    <s v="Connecticut"/>
    <n v="2880"/>
    <n v="144917"/>
    <s v="In Store"/>
  </r>
  <r>
    <x v="0"/>
    <x v="4"/>
    <s v="Delaware"/>
    <n v="549"/>
    <n v="84966"/>
    <s v="In Store"/>
  </r>
  <r>
    <x v="0"/>
    <x v="4"/>
    <s v="Florida"/>
    <n v="12659"/>
    <n v="99350"/>
    <s v="Online "/>
  </r>
  <r>
    <x v="0"/>
    <x v="4"/>
    <s v="Georgia"/>
    <n v="6010"/>
    <n v="114735"/>
    <s v="Online "/>
  </r>
  <r>
    <x v="0"/>
    <x v="4"/>
    <s v="Idaho"/>
    <n v="1385"/>
    <n v="70408"/>
    <s v="In Store"/>
  </r>
  <r>
    <x v="0"/>
    <x v="4"/>
    <s v="Illinois"/>
    <n v="7162"/>
    <n v="116059"/>
    <s v="In Store"/>
  </r>
  <r>
    <x v="0"/>
    <x v="4"/>
    <s v="Indiana"/>
    <n v="2521"/>
    <n v="73191"/>
    <s v="In Store"/>
  </r>
  <r>
    <x v="0"/>
    <x v="4"/>
    <s v="Iowa"/>
    <n v="1811"/>
    <n v="72858"/>
    <s v="In Store"/>
  </r>
  <r>
    <x v="0"/>
    <x v="4"/>
    <s v="Kansas"/>
    <n v="1561"/>
    <n v="79749"/>
    <s v="In Store"/>
  </r>
  <r>
    <x v="0"/>
    <x v="4"/>
    <s v="Kentucky"/>
    <n v="2111"/>
    <n v="69462"/>
    <s v="Online "/>
  </r>
  <r>
    <x v="0"/>
    <x v="4"/>
    <s v="Louisiana"/>
    <n v="1935"/>
    <n v="71700"/>
    <s v="Online "/>
  </r>
  <r>
    <x v="0"/>
    <x v="4"/>
    <s v="Maine"/>
    <n v="916"/>
    <n v="70265"/>
    <s v="In Store"/>
  </r>
  <r>
    <x v="0"/>
    <x v="4"/>
    <s v="Maryland"/>
    <n v="2855"/>
    <n v="116569"/>
    <s v="Online "/>
  </r>
  <r>
    <x v="0"/>
    <x v="4"/>
    <s v="Massachusetts"/>
    <n v="6073"/>
    <n v="152746"/>
    <s v="Online "/>
  </r>
  <r>
    <x v="0"/>
    <x v="4"/>
    <s v="Michigan"/>
    <n v="7671"/>
    <n v="94745"/>
    <s v="In Store"/>
  </r>
  <r>
    <x v="0"/>
    <x v="4"/>
    <s v="Minnesota"/>
    <n v="4304"/>
    <n v="98292"/>
    <s v="In Store"/>
  </r>
  <r>
    <x v="0"/>
    <x v="4"/>
    <s v="Mississippi"/>
    <n v="964"/>
    <n v="60301"/>
    <s v="Online "/>
  </r>
  <r>
    <x v="0"/>
    <x v="4"/>
    <s v="Missouri"/>
    <n v="3562"/>
    <n v="95327"/>
    <s v="Online "/>
  </r>
  <r>
    <x v="0"/>
    <x v="4"/>
    <s v="Montana"/>
    <n v="856"/>
    <n v="71673"/>
    <s v="In Store"/>
  </r>
  <r>
    <x v="0"/>
    <x v="4"/>
    <s v="Nebraska"/>
    <n v="1071"/>
    <n v="82361"/>
    <s v="Online "/>
  </r>
  <r>
    <x v="0"/>
    <x v="4"/>
    <s v="Nevada"/>
    <n v="1609"/>
    <n v="94353"/>
    <s v="In Store"/>
  </r>
  <r>
    <x v="0"/>
    <x v="4"/>
    <s v="New Hampshire"/>
    <n v="1168"/>
    <n v="113194"/>
    <s v="Online "/>
  </r>
  <r>
    <x v="0"/>
    <x v="4"/>
    <s v="New Jersey"/>
    <n v="3965"/>
    <n v="136541"/>
    <s v="Online "/>
  </r>
  <r>
    <x v="0"/>
    <x v="4"/>
    <s v="New Mexico"/>
    <n v="1108"/>
    <n v="68393"/>
    <s v="In Store"/>
  </r>
  <r>
    <x v="0"/>
    <x v="4"/>
    <s v="New York"/>
    <n v="14380"/>
    <n v="160357"/>
    <s v="In Store"/>
  </r>
  <r>
    <x v="0"/>
    <x v="4"/>
    <s v="North Carolina"/>
    <n v="6302"/>
    <n v="102207"/>
    <s v="Online "/>
  </r>
  <r>
    <x v="0"/>
    <x v="4"/>
    <s v="North Dakota"/>
    <n v="417"/>
    <n v="85624"/>
    <s v="Online "/>
  </r>
  <r>
    <x v="0"/>
    <x v="4"/>
    <s v="Ohio"/>
    <n v="5303"/>
    <n v="86052"/>
    <s v="In Store"/>
  </r>
  <r>
    <x v="0"/>
    <x v="4"/>
    <s v="Oklahoma"/>
    <n v="1572"/>
    <n v="69710"/>
    <s v="In Store"/>
  </r>
  <r>
    <x v="0"/>
    <x v="4"/>
    <s v="Oregon"/>
    <n v="4605"/>
    <n v="107737"/>
    <s v="In Store"/>
  </r>
  <r>
    <x v="0"/>
    <x v="4"/>
    <s v="Pennsylvania"/>
    <n v="5891"/>
    <n v="113388"/>
    <s v="In Store"/>
  </r>
  <r>
    <x v="0"/>
    <x v="4"/>
    <s v="Rhode Island"/>
    <n v="762"/>
    <n v="93286"/>
    <s v="In Store"/>
  </r>
  <r>
    <x v="0"/>
    <x v="4"/>
    <s v="South Carolina"/>
    <n v="3216"/>
    <n v="79562"/>
    <s v="Online "/>
  </r>
  <r>
    <x v="0"/>
    <x v="4"/>
    <s v="South Dakota"/>
    <n v="606"/>
    <n v="64069"/>
    <s v="Online "/>
  </r>
  <r>
    <x v="0"/>
    <x v="4"/>
    <s v="Tennessee"/>
    <n v="4525"/>
    <n v="87293"/>
    <s v="In Store"/>
  </r>
  <r>
    <x v="0"/>
    <x v="4"/>
    <s v="Texas"/>
    <n v="11822"/>
    <n v="108835"/>
    <s v="Online "/>
  </r>
  <r>
    <x v="0"/>
    <x v="4"/>
    <s v="Utah"/>
    <n v="3177"/>
    <n v="102974"/>
    <s v="Online "/>
  </r>
  <r>
    <x v="0"/>
    <x v="4"/>
    <s v="Vermont"/>
    <n v="584"/>
    <n v="74605"/>
    <s v="In Store"/>
  </r>
  <r>
    <x v="0"/>
    <x v="4"/>
    <s v="Virginia"/>
    <n v="4875"/>
    <n v="123848"/>
    <s v="In Store"/>
  </r>
  <r>
    <x v="0"/>
    <x v="4"/>
    <s v="Washington"/>
    <n v="5419"/>
    <n v="248273"/>
    <s v="Online "/>
  </r>
  <r>
    <x v="0"/>
    <x v="4"/>
    <s v="West Virginia"/>
    <n v="825"/>
    <n v="64063"/>
    <s v="Online "/>
  </r>
  <r>
    <x v="0"/>
    <x v="4"/>
    <s v="Wisconsin"/>
    <n v="2400"/>
    <n v="94336"/>
    <s v="In Store"/>
  </r>
  <r>
    <x v="0"/>
    <x v="4"/>
    <s v="Wyoming"/>
    <n v="428"/>
    <n v="60299"/>
    <s v="Online "/>
  </r>
  <r>
    <x v="0"/>
    <x v="5"/>
    <s v="Alabama"/>
    <n v="13880"/>
    <n v="81982"/>
    <s v="In Store"/>
  </r>
  <r>
    <x v="0"/>
    <x v="5"/>
    <s v="Arizona"/>
    <n v="20707"/>
    <n v="88956"/>
    <s v="Online "/>
  </r>
  <r>
    <x v="0"/>
    <x v="5"/>
    <s v="Arkansas"/>
    <n v="8906"/>
    <n v="71321"/>
    <s v="Online "/>
  </r>
  <r>
    <x v="0"/>
    <x v="5"/>
    <s v="California"/>
    <n v="112775"/>
    <n v="130107"/>
    <s v="In Store"/>
  </r>
  <r>
    <x v="0"/>
    <x v="5"/>
    <s v="Colorado"/>
    <n v="25139"/>
    <n v="103276"/>
    <s v="In Store"/>
  </r>
  <r>
    <x v="0"/>
    <x v="5"/>
    <s v="Connecticut"/>
    <n v="11223"/>
    <n v="171086"/>
    <s v="Online "/>
  </r>
  <r>
    <x v="0"/>
    <x v="5"/>
    <s v="Delaware"/>
    <n v="3005"/>
    <n v="109154"/>
    <s v="Online "/>
  </r>
  <r>
    <x v="0"/>
    <x v="5"/>
    <s v="Florida"/>
    <n v="80956"/>
    <n v="90307"/>
    <s v="In Store"/>
  </r>
  <r>
    <x v="0"/>
    <x v="5"/>
    <s v="Georgia"/>
    <n v="28810"/>
    <n v="99145"/>
    <s v="In Store"/>
  </r>
  <r>
    <x v="0"/>
    <x v="5"/>
    <s v="Idaho"/>
    <n v="6508"/>
    <n v="74833"/>
    <s v="In Store"/>
  </r>
  <r>
    <x v="0"/>
    <x v="5"/>
    <s v="Illinois"/>
    <n v="33063"/>
    <n v="127634"/>
    <s v="In Store"/>
  </r>
  <r>
    <x v="0"/>
    <x v="5"/>
    <s v="Indiana"/>
    <n v="17574"/>
    <n v="78283"/>
    <s v="In Store"/>
  </r>
  <r>
    <x v="0"/>
    <x v="5"/>
    <s v="Iowa"/>
    <n v="10731"/>
    <n v="87131"/>
    <s v="Online "/>
  </r>
  <r>
    <x v="0"/>
    <x v="5"/>
    <s v="Kansas"/>
    <n v="8752"/>
    <n v="81889"/>
    <s v="Online "/>
  </r>
  <r>
    <x v="0"/>
    <x v="5"/>
    <s v="Kentucky"/>
    <n v="11729"/>
    <n v="81177"/>
    <s v="In Store"/>
  </r>
  <r>
    <x v="0"/>
    <x v="5"/>
    <s v="Louisiana"/>
    <n v="14229"/>
    <n v="75409"/>
    <s v="Online "/>
  </r>
  <r>
    <x v="0"/>
    <x v="5"/>
    <s v="Maine"/>
    <n v="3926"/>
    <n v="81870"/>
    <s v="Online "/>
  </r>
  <r>
    <x v="0"/>
    <x v="5"/>
    <s v="Maryland"/>
    <n v="15692"/>
    <n v="116159"/>
    <s v="In Store"/>
  </r>
  <r>
    <x v="0"/>
    <x v="5"/>
    <s v="Massachusetts"/>
    <n v="18137"/>
    <n v="165120"/>
    <s v="In Store"/>
  </r>
  <r>
    <x v="0"/>
    <x v="5"/>
    <s v="Michigan"/>
    <n v="20626"/>
    <n v="87720"/>
    <s v="Online "/>
  </r>
  <r>
    <x v="0"/>
    <x v="5"/>
    <s v="Minnesota"/>
    <n v="16134"/>
    <n v="110989"/>
    <s v="Online "/>
  </r>
  <r>
    <x v="0"/>
    <x v="5"/>
    <s v="Mississippi"/>
    <n v="7984"/>
    <n v="65263"/>
    <s v="In Store"/>
  </r>
  <r>
    <x v="0"/>
    <x v="5"/>
    <s v="Missouri"/>
    <n v="18815"/>
    <n v="88664"/>
    <s v="Online "/>
  </r>
  <r>
    <x v="0"/>
    <x v="5"/>
    <s v="Montana"/>
    <n v="4557"/>
    <n v="73330"/>
    <s v="In Store"/>
  </r>
  <r>
    <x v="0"/>
    <x v="5"/>
    <s v="Nebraska"/>
    <n v="7000"/>
    <n v="80942"/>
    <s v="Online "/>
  </r>
  <r>
    <x v="0"/>
    <x v="5"/>
    <s v="Nevada"/>
    <n v="9293"/>
    <n v="85236"/>
    <s v="Online "/>
  </r>
  <r>
    <x v="0"/>
    <x v="5"/>
    <s v="New Hampshire"/>
    <n v="3946"/>
    <n v="115751"/>
    <s v="In Store"/>
  </r>
  <r>
    <x v="0"/>
    <x v="5"/>
    <s v="New Jersey"/>
    <n v="20469"/>
    <n v="133870"/>
    <s v="In Store"/>
  </r>
  <r>
    <x v="0"/>
    <x v="5"/>
    <s v="New Mexico"/>
    <n v="5600"/>
    <n v="68343"/>
    <s v="Online "/>
  </r>
  <r>
    <x v="0"/>
    <x v="5"/>
    <s v="New York"/>
    <n v="63948"/>
    <n v="213014"/>
    <s v="Online "/>
  </r>
  <r>
    <x v="0"/>
    <x v="5"/>
    <s v="North Carolina"/>
    <n v="30275"/>
    <n v="103234"/>
    <s v="In Store"/>
  </r>
  <r>
    <x v="0"/>
    <x v="5"/>
    <s v="North Dakota"/>
    <n v="3042"/>
    <n v="75243"/>
    <s v="In Store"/>
  </r>
  <r>
    <x v="0"/>
    <x v="5"/>
    <s v="Ohio"/>
    <n v="29307"/>
    <n v="88336"/>
    <s v="In Store"/>
  </r>
  <r>
    <x v="0"/>
    <x v="5"/>
    <s v="Oklahoma"/>
    <n v="11701"/>
    <n v="70030"/>
    <s v="In Store"/>
  </r>
  <r>
    <x v="0"/>
    <x v="5"/>
    <s v="Oregon"/>
    <n v="13352"/>
    <n v="86727"/>
    <s v="In Store"/>
  </r>
  <r>
    <x v="0"/>
    <x v="5"/>
    <s v="Pennsylvania"/>
    <n v="29714"/>
    <n v="103231"/>
    <s v="Online "/>
  </r>
  <r>
    <x v="0"/>
    <x v="5"/>
    <s v="Rhode Island"/>
    <n v="3038"/>
    <n v="106316"/>
    <s v="Online "/>
  </r>
  <r>
    <x v="0"/>
    <x v="5"/>
    <s v="South Carolina"/>
    <n v="15078"/>
    <n v="77361"/>
    <s v="In Store"/>
  </r>
  <r>
    <x v="0"/>
    <x v="5"/>
    <s v="South Dakota"/>
    <n v="3397"/>
    <n v="75345"/>
    <s v="Online "/>
  </r>
  <r>
    <x v="0"/>
    <x v="5"/>
    <s v="Tennessee"/>
    <n v="16893"/>
    <n v="91116"/>
    <s v="Online "/>
  </r>
  <r>
    <x v="0"/>
    <x v="5"/>
    <s v="Texas"/>
    <n v="78940"/>
    <n v="98477"/>
    <s v="In Store"/>
  </r>
  <r>
    <x v="0"/>
    <x v="5"/>
    <s v="Utah"/>
    <n v="12580"/>
    <n v="85806"/>
    <s v="In Store"/>
  </r>
  <r>
    <x v="0"/>
    <x v="5"/>
    <s v="Vermont"/>
    <n v="1719"/>
    <n v="86135"/>
    <s v="Online "/>
  </r>
  <r>
    <x v="0"/>
    <x v="5"/>
    <s v="Virginia"/>
    <n v="22750"/>
    <n v="103246"/>
    <s v="Online "/>
  </r>
  <r>
    <x v="0"/>
    <x v="5"/>
    <s v="Washington"/>
    <n v="18828"/>
    <n v="101674"/>
    <s v="In Store"/>
  </r>
  <r>
    <x v="0"/>
    <x v="5"/>
    <s v="West Virginia"/>
    <n v="4042"/>
    <n v="62764"/>
    <s v="Online "/>
  </r>
  <r>
    <x v="0"/>
    <x v="5"/>
    <s v="Wisconsin"/>
    <n v="14688"/>
    <n v="86470"/>
    <s v="In Store"/>
  </r>
  <r>
    <x v="0"/>
    <x v="5"/>
    <s v="Wyoming"/>
    <n v="2353"/>
    <n v="70480"/>
    <s v="Online "/>
  </r>
  <r>
    <x v="0"/>
    <x v="6"/>
    <s v="Alabama"/>
    <n v="22875"/>
    <n v="68111"/>
    <s v="Online "/>
  </r>
  <r>
    <x v="0"/>
    <x v="6"/>
    <s v="Arizona"/>
    <n v="40867"/>
    <n v="69180"/>
    <s v="In Store"/>
  </r>
  <r>
    <x v="0"/>
    <x v="6"/>
    <s v="Arkansas"/>
    <n v="15490"/>
    <n v="74067"/>
    <s v="In Store"/>
  </r>
  <r>
    <x v="0"/>
    <x v="6"/>
    <s v="California"/>
    <n v="221985"/>
    <n v="112486"/>
    <s v="In Store"/>
  </r>
  <r>
    <x v="0"/>
    <x v="6"/>
    <s v="Colorado"/>
    <n v="58286"/>
    <n v="96744"/>
    <s v="In Store"/>
  </r>
  <r>
    <x v="0"/>
    <x v="6"/>
    <s v="Connecticut"/>
    <n v="24131"/>
    <n v="101714"/>
    <s v="In Store"/>
  </r>
  <r>
    <x v="0"/>
    <x v="6"/>
    <s v="Delaware"/>
    <n v="9766"/>
    <n v="91651"/>
    <s v="In Store"/>
  </r>
  <r>
    <x v="0"/>
    <x v="6"/>
    <s v="Florida"/>
    <n v="179893"/>
    <n v="74223"/>
    <s v="In Store"/>
  </r>
  <r>
    <x v="0"/>
    <x v="6"/>
    <s v="Georgia"/>
    <n v="60683"/>
    <n v="82331"/>
    <s v="In Store"/>
  </r>
  <r>
    <x v="0"/>
    <x v="6"/>
    <s v="Idaho"/>
    <n v="12911"/>
    <n v="65743"/>
    <s v="In Store"/>
  </r>
  <r>
    <x v="0"/>
    <x v="6"/>
    <s v="Illinois"/>
    <n v="75904"/>
    <n v="89889"/>
    <s v="In Store"/>
  </r>
  <r>
    <x v="0"/>
    <x v="6"/>
    <s v="Indiana"/>
    <n v="32143"/>
    <n v="64578"/>
    <s v="In Store"/>
  </r>
  <r>
    <x v="0"/>
    <x v="6"/>
    <s v="Iowa"/>
    <n v="16706"/>
    <n v="67793"/>
    <s v="In Store"/>
  </r>
  <r>
    <x v="0"/>
    <x v="6"/>
    <s v="Kansas"/>
    <n v="16823"/>
    <n v="75538"/>
    <s v="In Store"/>
  </r>
  <r>
    <x v="0"/>
    <x v="6"/>
    <s v="Kentucky"/>
    <n v="22329"/>
    <n v="61987"/>
    <s v="In Store"/>
  </r>
  <r>
    <x v="0"/>
    <x v="6"/>
    <s v="Louisiana"/>
    <n v="26262"/>
    <n v="66136"/>
    <s v="In Store"/>
  </r>
  <r>
    <x v="0"/>
    <x v="6"/>
    <s v="Maine"/>
    <n v="11267"/>
    <n v="72178"/>
    <s v="In Store"/>
  </r>
  <r>
    <x v="0"/>
    <x v="6"/>
    <s v="Maryland"/>
    <n v="44172"/>
    <n v="94391"/>
    <s v="In Store"/>
  </r>
  <r>
    <x v="0"/>
    <x v="6"/>
    <s v="Massachusetts"/>
    <n v="48428"/>
    <n v="130638"/>
    <s v="In Store"/>
  </r>
  <r>
    <x v="0"/>
    <x v="6"/>
    <s v="Michigan"/>
    <n v="46269"/>
    <n v="82432"/>
    <s v="In Store"/>
  </r>
  <r>
    <x v="0"/>
    <x v="6"/>
    <s v="Minnesota"/>
    <n v="33603"/>
    <n v="97033"/>
    <s v="In Store"/>
  </r>
  <r>
    <x v="0"/>
    <x v="6"/>
    <s v="Mississippi"/>
    <n v="12692"/>
    <n v="51573"/>
    <s v="In Store"/>
  </r>
  <r>
    <x v="0"/>
    <x v="6"/>
    <s v="Missouri"/>
    <n v="36089"/>
    <n v="78666"/>
    <s v="In Store"/>
  </r>
  <r>
    <x v="0"/>
    <x v="6"/>
    <s v="Montana"/>
    <n v="10331"/>
    <n v="65785"/>
    <s v="In Store"/>
  </r>
  <r>
    <x v="0"/>
    <x v="6"/>
    <s v="Nebraska"/>
    <n v="11809"/>
    <n v="71292"/>
    <s v="In Store"/>
  </r>
  <r>
    <x v="0"/>
    <x v="6"/>
    <s v="Nevada"/>
    <n v="20046"/>
    <n v="73081"/>
    <s v="In Store"/>
  </r>
  <r>
    <x v="0"/>
    <x v="6"/>
    <s v="New Hampshire"/>
    <n v="13616"/>
    <n v="94167"/>
    <s v="Online "/>
  </r>
  <r>
    <x v="0"/>
    <x v="6"/>
    <s v="New Jersey"/>
    <n v="53304"/>
    <n v="108666"/>
    <s v="Online "/>
  </r>
  <r>
    <x v="0"/>
    <x v="6"/>
    <s v="New Mexico"/>
    <n v="11550"/>
    <n v="75938"/>
    <s v="In Store"/>
  </r>
  <r>
    <x v="0"/>
    <x v="6"/>
    <s v="New York"/>
    <n v="117347"/>
    <n v="115413"/>
    <s v="In Store"/>
  </r>
  <r>
    <x v="0"/>
    <x v="6"/>
    <s v="North Carolina"/>
    <n v="64843"/>
    <n v="78078"/>
    <s v="In Store"/>
  </r>
  <r>
    <x v="0"/>
    <x v="6"/>
    <s v="North Dakota"/>
    <n v="5337"/>
    <n v="71877"/>
    <s v="In Store"/>
  </r>
  <r>
    <x v="0"/>
    <x v="6"/>
    <s v="Ohio"/>
    <n v="55987"/>
    <n v="77920"/>
    <s v="In Store"/>
  </r>
  <r>
    <x v="0"/>
    <x v="6"/>
    <s v="Oklahoma"/>
    <n v="21652"/>
    <n v="64539"/>
    <s v="Online "/>
  </r>
  <r>
    <x v="0"/>
    <x v="6"/>
    <s v="Oregon"/>
    <n v="27033"/>
    <n v="87224"/>
    <s v="Online "/>
  </r>
  <r>
    <x v="0"/>
    <x v="6"/>
    <s v="Pennsylvania"/>
    <n v="66210"/>
    <n v="92971"/>
    <s v="In Store"/>
  </r>
  <r>
    <x v="0"/>
    <x v="6"/>
    <s v="Rhode Island"/>
    <n v="9567"/>
    <n v="81829"/>
    <s v="Online "/>
  </r>
  <r>
    <x v="0"/>
    <x v="6"/>
    <s v="South Carolina"/>
    <n v="30793"/>
    <n v="62907"/>
    <s v="Online "/>
  </r>
  <r>
    <x v="0"/>
    <x v="6"/>
    <s v="South Dakota"/>
    <n v="5876"/>
    <n v="69709"/>
    <s v="In Store"/>
  </r>
  <r>
    <x v="0"/>
    <x v="6"/>
    <s v="Tennessee"/>
    <n v="32595"/>
    <n v="72460"/>
    <s v="In Store"/>
  </r>
  <r>
    <x v="0"/>
    <x v="6"/>
    <s v="Texas"/>
    <n v="146639"/>
    <n v="87123"/>
    <s v="Online "/>
  </r>
  <r>
    <x v="0"/>
    <x v="6"/>
    <s v="Utah"/>
    <n v="25941"/>
    <n v="74355"/>
    <s v="Online "/>
  </r>
  <r>
    <x v="0"/>
    <x v="6"/>
    <s v="Vermont"/>
    <n v="6346"/>
    <n v="80442"/>
    <s v="In Store"/>
  </r>
  <r>
    <x v="0"/>
    <x v="6"/>
    <s v="Virginia"/>
    <n v="60099"/>
    <n v="102046"/>
    <s v="Online "/>
  </r>
  <r>
    <x v="0"/>
    <x v="6"/>
    <s v="Washington"/>
    <n v="43094"/>
    <n v="98279"/>
    <s v="In Store"/>
  </r>
  <r>
    <x v="0"/>
    <x v="6"/>
    <s v="West Virginia"/>
    <n v="8599"/>
    <n v="59557"/>
    <s v="Online "/>
  </r>
  <r>
    <x v="0"/>
    <x v="6"/>
    <s v="Wisconsin"/>
    <n v="27048"/>
    <n v="73254"/>
    <s v="Online "/>
  </r>
  <r>
    <x v="0"/>
    <x v="6"/>
    <s v="Wyoming"/>
    <n v="4986"/>
    <n v="66233"/>
    <s v="In Store"/>
  </r>
  <r>
    <x v="0"/>
    <x v="7"/>
    <s v="Alabama"/>
    <n v="15859"/>
    <n v="57193"/>
    <s v="In Store"/>
  </r>
  <r>
    <x v="0"/>
    <x v="7"/>
    <s v="Arizona"/>
    <n v="20727"/>
    <n v="62159"/>
    <s v="Online "/>
  </r>
  <r>
    <x v="0"/>
    <x v="7"/>
    <s v="Arkansas"/>
    <n v="15656"/>
    <n v="53435"/>
    <s v="Online "/>
  </r>
  <r>
    <x v="0"/>
    <x v="7"/>
    <s v="California"/>
    <n v="656765"/>
    <n v="63668"/>
    <s v="In Store"/>
  </r>
  <r>
    <x v="0"/>
    <x v="7"/>
    <s v="Colorado"/>
    <n v="23475"/>
    <n v="61198"/>
    <s v="In Store"/>
  </r>
  <r>
    <x v="0"/>
    <x v="7"/>
    <s v="Connecticut"/>
    <n v="19964"/>
    <n v="67215"/>
    <s v="In Store"/>
  </r>
  <r>
    <x v="0"/>
    <x v="7"/>
    <s v="Delaware"/>
    <n v="5522"/>
    <n v="63470"/>
    <s v="In Store"/>
  </r>
  <r>
    <x v="0"/>
    <x v="7"/>
    <s v="Florida"/>
    <n v="85058"/>
    <n v="61114"/>
    <s v="In Store"/>
  </r>
  <r>
    <x v="0"/>
    <x v="7"/>
    <s v="Georgia"/>
    <n v="31842"/>
    <n v="63141"/>
    <s v="Online "/>
  </r>
  <r>
    <x v="0"/>
    <x v="7"/>
    <s v="Idaho"/>
    <n v="9128"/>
    <n v="51479"/>
    <s v="Online "/>
  </r>
  <r>
    <x v="0"/>
    <x v="7"/>
    <s v="Illinois"/>
    <n v="39684"/>
    <n v="61678"/>
    <s v="In Store"/>
  </r>
  <r>
    <x v="0"/>
    <x v="7"/>
    <s v="Indiana"/>
    <n v="16899"/>
    <n v="58802"/>
    <s v="Online "/>
  </r>
  <r>
    <x v="0"/>
    <x v="7"/>
    <s v="Iowa"/>
    <n v="13294"/>
    <n v="53222"/>
    <s v="Online "/>
  </r>
  <r>
    <x v="0"/>
    <x v="7"/>
    <s v="Kansas"/>
    <n v="10330"/>
    <n v="54486"/>
    <s v="In Store"/>
  </r>
  <r>
    <x v="0"/>
    <x v="7"/>
    <s v="Kentucky"/>
    <n v="20809"/>
    <n v="58098"/>
    <s v="In Store"/>
  </r>
  <r>
    <x v="0"/>
    <x v="7"/>
    <s v="Louisiana"/>
    <n v="16834"/>
    <n v="54222"/>
    <s v="Online "/>
  </r>
  <r>
    <x v="0"/>
    <x v="7"/>
    <s v="Maine"/>
    <n v="5591"/>
    <n v="59739"/>
    <s v="Online "/>
  </r>
  <r>
    <x v="0"/>
    <x v="7"/>
    <s v="Maryland"/>
    <n v="21505"/>
    <n v="65854"/>
    <s v="In Store"/>
  </r>
  <r>
    <x v="0"/>
    <x v="7"/>
    <s v="Massachusetts"/>
    <n v="71270"/>
    <n v="70556"/>
    <s v="Online "/>
  </r>
  <r>
    <x v="0"/>
    <x v="7"/>
    <s v="Michigan"/>
    <n v="32965"/>
    <n v="60163"/>
    <s v="In Store"/>
  </r>
  <r>
    <x v="0"/>
    <x v="7"/>
    <s v="Minnesota"/>
    <n v="22985"/>
    <n v="61127"/>
    <s v="Online "/>
  </r>
  <r>
    <x v="0"/>
    <x v="7"/>
    <s v="Mississippi"/>
    <n v="7693"/>
    <n v="51670"/>
    <s v="Online "/>
  </r>
  <r>
    <x v="0"/>
    <x v="7"/>
    <s v="Missouri"/>
    <n v="56134"/>
    <n v="56460"/>
    <s v="In Store"/>
  </r>
  <r>
    <x v="0"/>
    <x v="7"/>
    <s v="Montana"/>
    <n v="5112"/>
    <n v="58612"/>
    <s v="In Store"/>
  </r>
  <r>
    <x v="0"/>
    <x v="7"/>
    <s v="Nebraska"/>
    <n v="10522"/>
    <n v="57740"/>
    <s v="Online "/>
  </r>
  <r>
    <x v="0"/>
    <x v="7"/>
    <s v="Nevada"/>
    <n v="9126"/>
    <n v="64047"/>
    <s v="Online "/>
  </r>
  <r>
    <x v="0"/>
    <x v="7"/>
    <s v="New Hampshire"/>
    <n v="4900"/>
    <n v="69675"/>
    <s v="In Store"/>
  </r>
  <r>
    <x v="0"/>
    <x v="7"/>
    <s v="New Jersey"/>
    <n v="43568"/>
    <n v="66044"/>
    <s v="In Store"/>
  </r>
  <r>
    <x v="0"/>
    <x v="7"/>
    <s v="New Mexico"/>
    <n v="11448"/>
    <n v="51191"/>
    <s v="In Store"/>
  </r>
  <r>
    <x v="0"/>
    <x v="7"/>
    <s v="New York"/>
    <n v="67893"/>
    <n v="64936"/>
    <s v="In Store"/>
  </r>
  <r>
    <x v="0"/>
    <x v="7"/>
    <s v="North Carolina"/>
    <n v="29514"/>
    <n v="59252"/>
    <s v="In Store"/>
  </r>
  <r>
    <x v="0"/>
    <x v="7"/>
    <s v="North Dakota"/>
    <n v="2737"/>
    <n v="61234"/>
    <s v="Online "/>
  </r>
  <r>
    <x v="0"/>
    <x v="7"/>
    <s v="Ohio"/>
    <n v="35930"/>
    <n v="57366"/>
    <s v="Online "/>
  </r>
  <r>
    <x v="0"/>
    <x v="7"/>
    <s v="Oklahoma"/>
    <n v="13656"/>
    <n v="55095"/>
    <s v="In Store"/>
  </r>
  <r>
    <x v="0"/>
    <x v="7"/>
    <s v="Oregon"/>
    <n v="28106"/>
    <n v="60216"/>
    <s v="Online "/>
  </r>
  <r>
    <x v="0"/>
    <x v="7"/>
    <s v="Pennsylvania"/>
    <n v="57935"/>
    <n v="63087"/>
    <s v="Online "/>
  </r>
  <r>
    <x v="0"/>
    <x v="7"/>
    <s v="Rhode Island"/>
    <n v="4907"/>
    <n v="60510"/>
    <s v="In Store"/>
  </r>
  <r>
    <x v="0"/>
    <x v="7"/>
    <s v="South Carolina"/>
    <n v="15612"/>
    <n v="56055"/>
    <s v="In Store"/>
  </r>
  <r>
    <x v="0"/>
    <x v="7"/>
    <s v="South Dakota"/>
    <n v="2934"/>
    <n v="63054"/>
    <s v="Online "/>
  </r>
  <r>
    <x v="0"/>
    <x v="7"/>
    <s v="Tennessee"/>
    <n v="21213"/>
    <n v="62401"/>
    <s v="Online "/>
  </r>
  <r>
    <x v="0"/>
    <x v="7"/>
    <s v="Texas"/>
    <n v="98681"/>
    <n v="57856"/>
    <s v="In Store"/>
  </r>
  <r>
    <x v="0"/>
    <x v="7"/>
    <s v="Utah"/>
    <n v="13463"/>
    <n v="54260"/>
    <s v="Online "/>
  </r>
  <r>
    <x v="0"/>
    <x v="7"/>
    <s v="Vermont"/>
    <n v="2516"/>
    <n v="58779"/>
    <s v="In Store"/>
  </r>
  <r>
    <x v="0"/>
    <x v="7"/>
    <s v="Virginia"/>
    <n v="49705"/>
    <n v="60119"/>
    <s v="Online "/>
  </r>
  <r>
    <x v="0"/>
    <x v="7"/>
    <s v="Washington"/>
    <n v="74944"/>
    <n v="61544"/>
    <s v="Online "/>
  </r>
  <r>
    <x v="0"/>
    <x v="7"/>
    <s v="West Virginia"/>
    <n v="8500"/>
    <n v="56597"/>
    <s v="In Store"/>
  </r>
  <r>
    <x v="0"/>
    <x v="7"/>
    <s v="Wisconsin"/>
    <n v="31125"/>
    <n v="58993"/>
    <s v="In Store"/>
  </r>
  <r>
    <x v="0"/>
    <x v="7"/>
    <s v="Wyoming"/>
    <n v="3485"/>
    <n v="52334"/>
    <s v="Online "/>
  </r>
  <r>
    <x v="0"/>
    <x v="8"/>
    <s v="Alabama"/>
    <n v="11221"/>
    <n v="24554"/>
    <s v="Online "/>
  </r>
  <r>
    <x v="0"/>
    <x v="8"/>
    <s v="Arizona"/>
    <n v="14444"/>
    <n v="32810"/>
    <s v="In Store"/>
  </r>
  <r>
    <x v="0"/>
    <x v="8"/>
    <s v="Arkansas"/>
    <n v="7458"/>
    <n v="24414"/>
    <s v="In Store"/>
  </r>
  <r>
    <x v="0"/>
    <x v="8"/>
    <s v="California"/>
    <n v="117833"/>
    <n v="42090"/>
    <s v="In Store"/>
  </r>
  <r>
    <x v="0"/>
    <x v="8"/>
    <s v="Colorado"/>
    <n v="17650"/>
    <n v="34424"/>
    <s v="In Store"/>
  </r>
  <r>
    <x v="0"/>
    <x v="8"/>
    <s v="Connecticut"/>
    <n v="10916"/>
    <n v="32295"/>
    <s v="In Store"/>
  </r>
  <r>
    <x v="0"/>
    <x v="8"/>
    <s v="Delaware"/>
    <n v="2698"/>
    <n v="28228"/>
    <s v="Online "/>
  </r>
  <r>
    <x v="0"/>
    <x v="8"/>
    <s v="Florida"/>
    <n v="59645"/>
    <n v="33709"/>
    <s v="Online "/>
  </r>
  <r>
    <x v="0"/>
    <x v="8"/>
    <s v="Georgia"/>
    <n v="26741"/>
    <n v="28009"/>
    <s v="In Store"/>
  </r>
  <r>
    <x v="0"/>
    <x v="8"/>
    <s v="Idaho"/>
    <n v="5242"/>
    <n v="24637"/>
    <s v="Online "/>
  </r>
  <r>
    <x v="0"/>
    <x v="8"/>
    <s v="Illinois"/>
    <n v="32842"/>
    <n v="31054"/>
    <s v="Online "/>
  </r>
  <r>
    <x v="0"/>
    <x v="8"/>
    <s v="Indiana"/>
    <n v="16068"/>
    <n v="26493"/>
    <s v="In Store"/>
  </r>
  <r>
    <x v="0"/>
    <x v="8"/>
    <s v="Iowa"/>
    <n v="8734"/>
    <n v="24002"/>
    <s v="In Store"/>
  </r>
  <r>
    <x v="0"/>
    <x v="8"/>
    <s v="Kansas"/>
    <n v="6792"/>
    <n v="24088"/>
    <s v="Online "/>
  </r>
  <r>
    <x v="0"/>
    <x v="8"/>
    <s v="Kentucky"/>
    <n v="10331"/>
    <n v="25522"/>
    <s v="Online "/>
  </r>
  <r>
    <x v="0"/>
    <x v="8"/>
    <s v="Louisiana"/>
    <n v="13351"/>
    <n v="28216"/>
    <s v="In Store"/>
  </r>
  <r>
    <x v="0"/>
    <x v="8"/>
    <s v="Maine"/>
    <n v="5172"/>
    <n v="31112"/>
    <s v="Online "/>
  </r>
  <r>
    <x v="0"/>
    <x v="8"/>
    <s v="Maryland"/>
    <n v="14823"/>
    <n v="32383"/>
    <s v="In Store"/>
  </r>
  <r>
    <x v="0"/>
    <x v="8"/>
    <s v="Massachusetts"/>
    <n v="20158"/>
    <n v="36457"/>
    <s v="Online "/>
  </r>
  <r>
    <x v="0"/>
    <x v="8"/>
    <s v="Michigan"/>
    <n v="23032"/>
    <n v="28254"/>
    <s v="Online "/>
  </r>
  <r>
    <x v="0"/>
    <x v="8"/>
    <s v="Minnesota"/>
    <n v="15355"/>
    <n v="30167"/>
    <s v="In Store"/>
  </r>
  <r>
    <x v="0"/>
    <x v="8"/>
    <s v="Mississippi"/>
    <n v="6644"/>
    <n v="24380"/>
    <s v="In Store"/>
  </r>
  <r>
    <x v="0"/>
    <x v="8"/>
    <s v="Missouri"/>
    <n v="15398"/>
    <n v="28154"/>
    <s v="Online "/>
  </r>
  <r>
    <x v="0"/>
    <x v="8"/>
    <s v="Montana"/>
    <n v="5182"/>
    <n v="27078"/>
    <s v="Online "/>
  </r>
  <r>
    <x v="0"/>
    <x v="8"/>
    <s v="Nebraska"/>
    <n v="5552"/>
    <n v="24131"/>
    <s v="In Store"/>
  </r>
  <r>
    <x v="0"/>
    <x v="8"/>
    <s v="Nevada"/>
    <n v="8698"/>
    <n v="40061"/>
    <s v="In Store"/>
  </r>
  <r>
    <x v="0"/>
    <x v="8"/>
    <s v="New Hampshire"/>
    <n v="4677"/>
    <n v="30729"/>
    <s v="In Store"/>
  </r>
  <r>
    <x v="0"/>
    <x v="8"/>
    <s v="New Jersey"/>
    <n v="24584"/>
    <n v="34639"/>
    <s v="In Store"/>
  </r>
  <r>
    <x v="0"/>
    <x v="8"/>
    <s v="New Mexico"/>
    <n v="5276"/>
    <n v="25988"/>
    <s v="In Store"/>
  </r>
  <r>
    <x v="0"/>
    <x v="8"/>
    <s v="New York"/>
    <n v="64959"/>
    <n v="42986"/>
    <s v="Online "/>
  </r>
  <r>
    <x v="0"/>
    <x v="8"/>
    <s v="North Carolina"/>
    <n v="27015"/>
    <n v="27462"/>
    <s v="Online "/>
  </r>
  <r>
    <x v="0"/>
    <x v="8"/>
    <s v="North Dakota"/>
    <n v="2621"/>
    <n v="25193"/>
    <s v="In Store"/>
  </r>
  <r>
    <x v="0"/>
    <x v="8"/>
    <s v="Ohio"/>
    <n v="29197"/>
    <n v="27027"/>
    <s v="Online "/>
  </r>
  <r>
    <x v="0"/>
    <x v="8"/>
    <s v="Oklahoma"/>
    <n v="9364"/>
    <n v="25310"/>
    <s v="Online "/>
  </r>
  <r>
    <x v="0"/>
    <x v="8"/>
    <s v="Oregon"/>
    <n v="13993"/>
    <n v="30338"/>
    <s v="In Store"/>
  </r>
  <r>
    <x v="0"/>
    <x v="8"/>
    <s v="Pennsylvania"/>
    <n v="33532"/>
    <n v="28945"/>
    <s v="In Store"/>
  </r>
  <r>
    <x v="0"/>
    <x v="8"/>
    <s v="Rhode Island"/>
    <n v="3890"/>
    <n v="30733"/>
    <s v="Online "/>
  </r>
  <r>
    <x v="0"/>
    <x v="8"/>
    <s v="South Carolina"/>
    <n v="13676"/>
    <n v="25677"/>
    <s v="Online "/>
  </r>
  <r>
    <x v="0"/>
    <x v="8"/>
    <s v="South Dakota"/>
    <n v="3184"/>
    <n v="24829"/>
    <s v="In Store"/>
  </r>
  <r>
    <x v="0"/>
    <x v="8"/>
    <s v="Tennessee"/>
    <n v="17443"/>
    <n v="29771"/>
    <s v="Online "/>
  </r>
  <r>
    <x v="0"/>
    <x v="8"/>
    <s v="Texas"/>
    <n v="66777"/>
    <n v="29001"/>
    <s v="In Store"/>
  </r>
  <r>
    <x v="0"/>
    <x v="8"/>
    <s v="Utah"/>
    <n v="7766"/>
    <n v="27580"/>
    <s v="Online "/>
  </r>
  <r>
    <x v="0"/>
    <x v="8"/>
    <s v="Vermont"/>
    <n v="2220"/>
    <n v="32068"/>
    <s v="Online "/>
  </r>
  <r>
    <x v="0"/>
    <x v="8"/>
    <s v="Virginia"/>
    <n v="20954"/>
    <n v="28634"/>
    <s v="In Store"/>
  </r>
  <r>
    <x v="0"/>
    <x v="8"/>
    <s v="Washington"/>
    <n v="20710"/>
    <n v="32657"/>
    <s v="In Store"/>
  </r>
  <r>
    <x v="0"/>
    <x v="8"/>
    <s v="West Virginia"/>
    <n v="4602"/>
    <n v="24945"/>
    <s v="Online "/>
  </r>
  <r>
    <x v="0"/>
    <x v="8"/>
    <s v="Wisconsin"/>
    <n v="16783"/>
    <n v="25473"/>
    <s v="Online "/>
  </r>
  <r>
    <x v="0"/>
    <x v="8"/>
    <s v="Wyoming"/>
    <n v="2418"/>
    <n v="29041"/>
    <s v="In Store"/>
  </r>
  <r>
    <x v="0"/>
    <x v="9"/>
    <s v="Alabama"/>
    <n v="9048"/>
    <n v="47437"/>
    <s v="In Store"/>
  </r>
  <r>
    <x v="0"/>
    <x v="9"/>
    <s v="Arizona"/>
    <n v="10878"/>
    <n v="48482"/>
    <s v="In Store"/>
  </r>
  <r>
    <x v="0"/>
    <x v="9"/>
    <s v="Arkansas"/>
    <n v="5464"/>
    <n v="44111"/>
    <s v="In Store"/>
  </r>
  <r>
    <x v="0"/>
    <x v="9"/>
    <s v="California"/>
    <n v="97116"/>
    <n v="53080"/>
    <s v="In Store"/>
  </r>
  <r>
    <x v="0"/>
    <x v="9"/>
    <s v="Colorado"/>
    <n v="16860"/>
    <n v="51642"/>
    <s v="Online "/>
  </r>
  <r>
    <x v="0"/>
    <x v="9"/>
    <s v="Connecticut"/>
    <n v="12480"/>
    <n v="48136"/>
    <s v="Online "/>
  </r>
  <r>
    <x v="0"/>
    <x v="9"/>
    <s v="Delaware"/>
    <n v="2088"/>
    <n v="44135"/>
    <s v="In Store"/>
  </r>
  <r>
    <x v="0"/>
    <x v="9"/>
    <s v="Florida"/>
    <n v="54871"/>
    <n v="47154"/>
    <s v="Online "/>
  </r>
  <r>
    <x v="0"/>
    <x v="9"/>
    <s v="Georgia"/>
    <n v="19294"/>
    <n v="47319"/>
    <s v="Online "/>
  </r>
  <r>
    <x v="0"/>
    <x v="9"/>
    <s v="Idaho"/>
    <n v="4119"/>
    <n v="41029"/>
    <s v="In Store"/>
  </r>
  <r>
    <x v="0"/>
    <x v="9"/>
    <s v="Illinois"/>
    <n v="35477"/>
    <n v="54230"/>
    <s v="In Store"/>
  </r>
  <r>
    <x v="0"/>
    <x v="9"/>
    <s v="Indiana"/>
    <n v="13233"/>
    <n v="42636"/>
    <s v="Online "/>
  </r>
  <r>
    <x v="0"/>
    <x v="9"/>
    <s v="Iowa"/>
    <n v="7585"/>
    <n v="46163"/>
    <s v="Online "/>
  </r>
  <r>
    <x v="0"/>
    <x v="9"/>
    <s v="Kansas"/>
    <n v="5873"/>
    <n v="44965"/>
    <s v="In Store"/>
  </r>
  <r>
    <x v="0"/>
    <x v="9"/>
    <s v="Kentucky"/>
    <n v="9084"/>
    <n v="44895"/>
    <s v="Online "/>
  </r>
  <r>
    <x v="0"/>
    <x v="9"/>
    <s v="Louisiana"/>
    <n v="9437"/>
    <n v="47226"/>
    <s v="In Store"/>
  </r>
  <r>
    <x v="0"/>
    <x v="9"/>
    <s v="Maine"/>
    <n v="3830"/>
    <n v="45497"/>
    <s v="Online "/>
  </r>
  <r>
    <x v="0"/>
    <x v="9"/>
    <s v="Maryland"/>
    <n v="19028"/>
    <n v="54238"/>
    <s v="Online "/>
  </r>
  <r>
    <x v="0"/>
    <x v="9"/>
    <s v="Massachusetts"/>
    <n v="21927"/>
    <n v="52345"/>
    <s v="In Store"/>
  </r>
  <r>
    <x v="0"/>
    <x v="9"/>
    <s v="Michigan"/>
    <n v="25486"/>
    <n v="45650"/>
    <s v="In Store"/>
  </r>
  <r>
    <x v="0"/>
    <x v="9"/>
    <s v="Minnesota"/>
    <n v="17118"/>
    <n v="45485"/>
    <s v="Online "/>
  </r>
  <r>
    <x v="0"/>
    <x v="9"/>
    <s v="Mississippi"/>
    <n v="4625"/>
    <n v="44520"/>
    <s v="Online "/>
  </r>
  <r>
    <x v="0"/>
    <x v="9"/>
    <s v="Missouri"/>
    <n v="13399"/>
    <n v="44496"/>
    <s v="In Store"/>
  </r>
  <r>
    <x v="0"/>
    <x v="9"/>
    <s v="Montana"/>
    <n v="4199"/>
    <n v="40349"/>
    <s v="In Store"/>
  </r>
  <r>
    <x v="0"/>
    <x v="9"/>
    <s v="Nebraska"/>
    <n v="4602"/>
    <n v="42266"/>
    <s v="In Store"/>
  </r>
  <r>
    <x v="0"/>
    <x v="9"/>
    <s v="Nevada"/>
    <n v="5067"/>
    <n v="47698"/>
    <s v="In Store"/>
  </r>
  <r>
    <x v="0"/>
    <x v="9"/>
    <s v="New Hampshire"/>
    <n v="4109"/>
    <n v="49107"/>
    <s v="In Store"/>
  </r>
  <r>
    <x v="0"/>
    <x v="9"/>
    <s v="New Jersey"/>
    <n v="24307"/>
    <n v="47197"/>
    <s v="Online "/>
  </r>
  <r>
    <x v="0"/>
    <x v="9"/>
    <s v="New Mexico"/>
    <n v="4261"/>
    <n v="44699"/>
    <s v="Online "/>
  </r>
  <r>
    <x v="0"/>
    <x v="9"/>
    <s v="New York"/>
    <n v="70935"/>
    <n v="55001"/>
    <s v="In Store"/>
  </r>
  <r>
    <x v="0"/>
    <x v="9"/>
    <s v="North Carolina"/>
    <n v="26011"/>
    <n v="45794"/>
    <s v="Online "/>
  </r>
  <r>
    <x v="0"/>
    <x v="9"/>
    <s v="North Dakota"/>
    <n v="2141"/>
    <n v="46484"/>
    <s v="Online "/>
  </r>
  <r>
    <x v="0"/>
    <x v="9"/>
    <s v="Ohio"/>
    <n v="23929"/>
    <n v="44332"/>
    <s v="In Store"/>
  </r>
  <r>
    <x v="0"/>
    <x v="9"/>
    <s v="Oklahoma"/>
    <n v="6600"/>
    <n v="43686"/>
    <s v="In Store"/>
  </r>
  <r>
    <x v="0"/>
    <x v="9"/>
    <s v="Oregon"/>
    <n v="14853"/>
    <n v="47296"/>
    <s v="Online "/>
  </r>
  <r>
    <x v="0"/>
    <x v="9"/>
    <s v="Pennsylvania"/>
    <n v="33590"/>
    <n v="45396"/>
    <s v="Online "/>
  </r>
  <r>
    <x v="0"/>
    <x v="9"/>
    <s v="Rhode Island"/>
    <n v="3576"/>
    <n v="44763"/>
    <s v="In Store"/>
  </r>
  <r>
    <x v="0"/>
    <x v="9"/>
    <s v="South Carolina"/>
    <n v="10267"/>
    <n v="44110"/>
    <s v="Online "/>
  </r>
  <r>
    <x v="0"/>
    <x v="9"/>
    <s v="South Dakota"/>
    <n v="2313"/>
    <n v="44165"/>
    <s v="In Store"/>
  </r>
  <r>
    <x v="0"/>
    <x v="9"/>
    <s v="Tennessee"/>
    <n v="12651"/>
    <n v="46323"/>
    <s v="Online "/>
  </r>
  <r>
    <x v="0"/>
    <x v="9"/>
    <s v="Texas"/>
    <n v="57936"/>
    <n v="50055"/>
    <s v="Online "/>
  </r>
  <r>
    <x v="0"/>
    <x v="9"/>
    <s v="Utah"/>
    <n v="6849"/>
    <n v="45528"/>
    <s v="In Store"/>
  </r>
  <r>
    <x v="0"/>
    <x v="9"/>
    <s v="Vermont"/>
    <n v="1995"/>
    <n v="47304"/>
    <s v="In Store"/>
  </r>
  <r>
    <x v="0"/>
    <x v="9"/>
    <s v="Virginia"/>
    <n v="29516"/>
    <n v="56744"/>
    <s v="Online "/>
  </r>
  <r>
    <x v="0"/>
    <x v="9"/>
    <s v="Washington"/>
    <n v="20259"/>
    <n v="52691"/>
    <s v="Online "/>
  </r>
  <r>
    <x v="0"/>
    <x v="9"/>
    <s v="West Virginia"/>
    <n v="3442"/>
    <n v="41759"/>
    <s v="In Store"/>
  </r>
  <r>
    <x v="0"/>
    <x v="9"/>
    <s v="Wisconsin"/>
    <n v="13143"/>
    <n v="42058"/>
    <s v="In Store"/>
  </r>
  <r>
    <x v="0"/>
    <x v="9"/>
    <s v="Wyoming"/>
    <n v="1669"/>
    <n v="46253"/>
    <s v="In Store"/>
  </r>
  <r>
    <x v="1"/>
    <x v="0"/>
    <s v="Alabama"/>
    <n v="1846"/>
    <n v="62529"/>
    <s v="In Store"/>
  </r>
  <r>
    <x v="1"/>
    <x v="0"/>
    <s v="Arizona"/>
    <n v="1358"/>
    <n v="58262"/>
    <s v="In Store"/>
  </r>
  <r>
    <x v="1"/>
    <x v="0"/>
    <s v="Arkansas"/>
    <n v="2577"/>
    <n v="54299"/>
    <s v="Online "/>
  </r>
  <r>
    <x v="1"/>
    <x v="0"/>
    <s v="California"/>
    <n v="17663"/>
    <n v="46246"/>
    <s v="Online "/>
  </r>
  <r>
    <x v="1"/>
    <x v="0"/>
    <s v="Colorado"/>
    <n v="3279"/>
    <n v="96328"/>
    <s v="In Store"/>
  </r>
  <r>
    <x v="1"/>
    <x v="0"/>
    <s v="Connecticut"/>
    <n v="437"/>
    <n v="47449"/>
    <s v="Online "/>
  </r>
  <r>
    <x v="1"/>
    <x v="0"/>
    <s v="Delaware"/>
    <n v="180"/>
    <n v="48123"/>
    <s v="Online "/>
  </r>
  <r>
    <x v="1"/>
    <x v="0"/>
    <s v="Florida"/>
    <n v="5304"/>
    <n v="41645"/>
    <s v="In Store"/>
  </r>
  <r>
    <x v="1"/>
    <x v="0"/>
    <s v="Georgia"/>
    <n v="2662"/>
    <n v="49258"/>
    <s v="In Store"/>
  </r>
  <r>
    <x v="1"/>
    <x v="0"/>
    <s v="Idaho"/>
    <n v="2401"/>
    <n v="47105"/>
    <s v="Online "/>
  </r>
  <r>
    <x v="1"/>
    <x v="0"/>
    <s v="Illinois"/>
    <n v="2825"/>
    <n v="58197"/>
    <s v="Online "/>
  </r>
  <r>
    <x v="1"/>
    <x v="0"/>
    <s v="Indiana"/>
    <n v="2255"/>
    <n v="56243"/>
    <s v="In Store"/>
  </r>
  <r>
    <x v="1"/>
    <x v="0"/>
    <s v="Iowa"/>
    <n v="2916"/>
    <n v="50087"/>
    <s v="Online "/>
  </r>
  <r>
    <x v="1"/>
    <x v="0"/>
    <s v="Kansas"/>
    <n v="2612"/>
    <n v="53802"/>
    <s v="In Store"/>
  </r>
  <r>
    <x v="1"/>
    <x v="0"/>
    <s v="Kentucky"/>
    <n v="1561"/>
    <n v="62448"/>
    <s v="Online "/>
  </r>
  <r>
    <x v="1"/>
    <x v="0"/>
    <s v="Louisiana"/>
    <n v="3133"/>
    <n v="93820"/>
    <s v="Online "/>
  </r>
  <r>
    <x v="1"/>
    <x v="0"/>
    <s v="Maine"/>
    <n v="1447"/>
    <n v="47157"/>
    <s v="In Store"/>
  </r>
  <r>
    <x v="1"/>
    <x v="0"/>
    <s v="Maryland"/>
    <n v="723"/>
    <n v="50642"/>
    <s v="In Store"/>
  </r>
  <r>
    <x v="1"/>
    <x v="0"/>
    <s v="Massachusetts"/>
    <n v="1007"/>
    <n v="69846"/>
    <s v="Online "/>
  </r>
  <r>
    <x v="1"/>
    <x v="0"/>
    <s v="Michigan"/>
    <n v="3480"/>
    <n v="47799"/>
    <s v="Online "/>
  </r>
  <r>
    <x v="1"/>
    <x v="0"/>
    <s v="Minnesota"/>
    <n v="3094"/>
    <n v="57107"/>
    <s v="In Store"/>
  </r>
  <r>
    <x v="1"/>
    <x v="0"/>
    <s v="Mississippi"/>
    <n v="2110"/>
    <n v="55263"/>
    <s v="In Store"/>
  </r>
  <r>
    <x v="1"/>
    <x v="0"/>
    <s v="Missouri"/>
    <n v="2031"/>
    <n v="50815"/>
    <s v="In Store"/>
  </r>
  <r>
    <x v="1"/>
    <x v="0"/>
    <s v="Montana"/>
    <n v="1789"/>
    <n v="73162"/>
    <s v="In Store"/>
  </r>
  <r>
    <x v="1"/>
    <x v="0"/>
    <s v="Nebraska"/>
    <n v="2414"/>
    <n v="48685"/>
    <s v="In Store"/>
  </r>
  <r>
    <x v="1"/>
    <x v="0"/>
    <s v="Nevada"/>
    <n v="618"/>
    <n v="92362"/>
    <s v="Online "/>
  </r>
  <r>
    <x v="1"/>
    <x v="0"/>
    <s v="New Hampshire"/>
    <n v="350"/>
    <n v="50073"/>
    <s v="Online "/>
  </r>
  <r>
    <x v="1"/>
    <x v="0"/>
    <s v="New Jersey"/>
    <n v="998"/>
    <n v="47732"/>
    <s v="In Store"/>
  </r>
  <r>
    <x v="1"/>
    <x v="0"/>
    <s v="New Mexico"/>
    <n v="2100"/>
    <n v="74427"/>
    <s v="Online "/>
  </r>
  <r>
    <x v="1"/>
    <x v="0"/>
    <s v="New York"/>
    <n v="3053"/>
    <n v="48992"/>
    <s v="Online "/>
  </r>
  <r>
    <x v="1"/>
    <x v="0"/>
    <s v="North Carolina"/>
    <n v="3378"/>
    <n v="46862"/>
    <s v="In Store"/>
  </r>
  <r>
    <x v="1"/>
    <x v="0"/>
    <s v="North Dakota"/>
    <n v="1784"/>
    <n v="103355"/>
    <s v="In Store"/>
  </r>
  <r>
    <x v="1"/>
    <x v="0"/>
    <s v="Ohio"/>
    <n v="2531"/>
    <n v="57860"/>
    <s v="Online "/>
  </r>
  <r>
    <x v="1"/>
    <x v="0"/>
    <s v="Oklahoma"/>
    <n v="4402"/>
    <n v="97249"/>
    <s v="Online "/>
  </r>
  <r>
    <x v="1"/>
    <x v="0"/>
    <s v="Oregon"/>
    <n v="4633"/>
    <n v="43586"/>
    <s v="In Store"/>
  </r>
  <r>
    <x v="1"/>
    <x v="0"/>
    <s v="Pennsylvania"/>
    <n v="3616"/>
    <n v="71014"/>
    <s v="Online "/>
  </r>
  <r>
    <x v="1"/>
    <x v="0"/>
    <s v="Rhode Island"/>
    <n v="198"/>
    <n v="45917"/>
    <s v="In Store"/>
  </r>
  <r>
    <x v="1"/>
    <x v="0"/>
    <s v="South Carolina"/>
    <n v="1345"/>
    <n v="49952"/>
    <s v="Online "/>
  </r>
  <r>
    <x v="1"/>
    <x v="0"/>
    <s v="South Dakota"/>
    <n v="1063"/>
    <n v="49642"/>
    <s v="Online "/>
  </r>
  <r>
    <x v="1"/>
    <x v="0"/>
    <s v="Tennessee"/>
    <n v="1107"/>
    <n v="52865"/>
    <s v="In Store"/>
  </r>
  <r>
    <x v="1"/>
    <x v="0"/>
    <s v="Texas"/>
    <n v="19971"/>
    <n v="120918"/>
    <s v="In Store"/>
  </r>
  <r>
    <x v="1"/>
    <x v="0"/>
    <s v="Utah"/>
    <n v="1032"/>
    <n v="69604"/>
    <s v="Online "/>
  </r>
  <r>
    <x v="1"/>
    <x v="0"/>
    <s v="Vermont"/>
    <n v="564"/>
    <n v="45607"/>
    <s v="Online "/>
  </r>
  <r>
    <x v="1"/>
    <x v="0"/>
    <s v="Virginia"/>
    <n v="2095"/>
    <n v="54704"/>
    <s v="In Store"/>
  </r>
  <r>
    <x v="1"/>
    <x v="0"/>
    <s v="Washington"/>
    <n v="7117"/>
    <n v="40547"/>
    <s v="In Store"/>
  </r>
  <r>
    <x v="1"/>
    <x v="0"/>
    <s v="West Virginia"/>
    <n v="1166"/>
    <n v="86470"/>
    <s v="In Store"/>
  </r>
  <r>
    <x v="1"/>
    <x v="0"/>
    <s v="Wisconsin"/>
    <n v="2876"/>
    <n v="46225"/>
    <s v="In Store"/>
  </r>
  <r>
    <x v="1"/>
    <x v="0"/>
    <s v="Wyoming"/>
    <n v="1463"/>
    <n v="92467"/>
    <s v="In Store"/>
  </r>
  <r>
    <x v="1"/>
    <x v="1"/>
    <s v="Alabama"/>
    <n v="10069"/>
    <n v="62141"/>
    <s v="Online "/>
  </r>
  <r>
    <x v="1"/>
    <x v="1"/>
    <s v="Arizona"/>
    <n v="13677"/>
    <n v="64621"/>
    <s v="Online "/>
  </r>
  <r>
    <x v="1"/>
    <x v="1"/>
    <s v="Arkansas"/>
    <n v="7093"/>
    <n v="55541"/>
    <s v="In Store"/>
  </r>
  <r>
    <x v="1"/>
    <x v="1"/>
    <s v="California"/>
    <n v="84247"/>
    <n v="79343"/>
    <s v="Online "/>
  </r>
  <r>
    <x v="1"/>
    <x v="1"/>
    <s v="Colorado"/>
    <n v="20430"/>
    <n v="70603"/>
    <s v="Online "/>
  </r>
  <r>
    <x v="1"/>
    <x v="1"/>
    <s v="Connecticut"/>
    <n v="9496"/>
    <n v="78413"/>
    <s v="In Store"/>
  </r>
  <r>
    <x v="1"/>
    <x v="1"/>
    <s v="Delaware"/>
    <n v="3007"/>
    <n v="68481"/>
    <s v="In Store"/>
  </r>
  <r>
    <x v="1"/>
    <x v="1"/>
    <s v="Florida"/>
    <n v="74711"/>
    <n v="58893"/>
    <s v="Online "/>
  </r>
  <r>
    <x v="1"/>
    <x v="1"/>
    <s v="Georgia"/>
    <n v="21408"/>
    <n v="69683"/>
    <s v="Online "/>
  </r>
  <r>
    <x v="1"/>
    <x v="1"/>
    <s v="Idaho"/>
    <n v="8175"/>
    <n v="52258"/>
    <s v="In Store"/>
  </r>
  <r>
    <x v="1"/>
    <x v="1"/>
    <s v="Illinois"/>
    <n v="32686"/>
    <n v="79799"/>
    <s v="Online "/>
  </r>
  <r>
    <x v="1"/>
    <x v="1"/>
    <s v="Indiana"/>
    <n v="15232"/>
    <n v="66057"/>
    <s v="In Store"/>
  </r>
  <r>
    <x v="1"/>
    <x v="1"/>
    <s v="Iowa"/>
    <n v="9462"/>
    <n v="64962"/>
    <s v="Online "/>
  </r>
  <r>
    <x v="1"/>
    <x v="1"/>
    <s v="Kansas"/>
    <n v="7399"/>
    <n v="63030"/>
    <s v="Online "/>
  </r>
  <r>
    <x v="1"/>
    <x v="1"/>
    <s v="Kentucky"/>
    <n v="9517"/>
    <n v="61601"/>
    <s v="In Store"/>
  </r>
  <r>
    <x v="1"/>
    <x v="1"/>
    <s v="Louisiana"/>
    <n v="10991"/>
    <n v="70940"/>
    <s v="In Store"/>
  </r>
  <r>
    <x v="1"/>
    <x v="1"/>
    <s v="Maine"/>
    <n v="5605"/>
    <n v="57654"/>
    <s v="Online "/>
  </r>
  <r>
    <x v="1"/>
    <x v="1"/>
    <s v="Maryland"/>
    <n v="16694"/>
    <n v="73799"/>
    <s v="Online "/>
  </r>
  <r>
    <x v="1"/>
    <x v="1"/>
    <s v="Massachusetts"/>
    <n v="21309"/>
    <n v="87436"/>
    <s v="In Store"/>
  </r>
  <r>
    <x v="1"/>
    <x v="1"/>
    <s v="Michigan"/>
    <n v="21106"/>
    <n v="69588"/>
    <s v="In Store"/>
  </r>
  <r>
    <x v="1"/>
    <x v="1"/>
    <s v="Minnesota"/>
    <n v="16700"/>
    <n v="75734"/>
    <s v="In Store"/>
  </r>
  <r>
    <x v="1"/>
    <x v="1"/>
    <s v="Mississippi"/>
    <n v="5771"/>
    <n v="56925"/>
    <s v="In Store"/>
  </r>
  <r>
    <x v="1"/>
    <x v="1"/>
    <s v="Missouri"/>
    <n v="15133"/>
    <n v="67762"/>
    <s v="In Store"/>
  </r>
  <r>
    <x v="1"/>
    <x v="1"/>
    <s v="Montana"/>
    <n v="6432"/>
    <n v="59962"/>
    <s v="Online "/>
  </r>
  <r>
    <x v="1"/>
    <x v="1"/>
    <s v="Nebraska"/>
    <n v="7038"/>
    <n v="59794"/>
    <s v="Online "/>
  </r>
  <r>
    <x v="1"/>
    <x v="1"/>
    <s v="Nevada"/>
    <n v="5852"/>
    <n v="70365"/>
    <s v="In Store"/>
  </r>
  <r>
    <x v="1"/>
    <x v="1"/>
    <s v="New Hampshire"/>
    <n v="4692"/>
    <n v="70868"/>
    <s v="Online "/>
  </r>
  <r>
    <x v="1"/>
    <x v="1"/>
    <s v="New Jersey"/>
    <n v="22556"/>
    <n v="80644"/>
    <s v="Online "/>
  </r>
  <r>
    <x v="1"/>
    <x v="1"/>
    <s v="New Mexico"/>
    <n v="5571"/>
    <n v="58091"/>
    <s v="In Store"/>
  </r>
  <r>
    <x v="1"/>
    <x v="1"/>
    <s v="New York"/>
    <n v="50432"/>
    <n v="81570"/>
    <s v="In Store"/>
  </r>
  <r>
    <x v="1"/>
    <x v="1"/>
    <s v="North Carolina"/>
    <n v="27974"/>
    <n v="62974"/>
    <s v="Online "/>
  </r>
  <r>
    <x v="1"/>
    <x v="1"/>
    <s v="North Dakota"/>
    <n v="3692"/>
    <n v="74153"/>
    <s v="Online "/>
  </r>
  <r>
    <x v="1"/>
    <x v="1"/>
    <s v="Ohio"/>
    <n v="23405"/>
    <n v="68383"/>
    <s v="In Store"/>
  </r>
  <r>
    <x v="1"/>
    <x v="1"/>
    <s v="Oklahoma"/>
    <n v="9801"/>
    <n v="60435"/>
    <s v="Online "/>
  </r>
  <r>
    <x v="1"/>
    <x v="1"/>
    <s v="Oregon"/>
    <n v="14626"/>
    <n v="69148"/>
    <s v="In Store"/>
  </r>
  <r>
    <x v="1"/>
    <x v="1"/>
    <s v="Pennsylvania"/>
    <n v="29139"/>
    <n v="74612"/>
    <s v="Online "/>
  </r>
  <r>
    <x v="1"/>
    <x v="1"/>
    <s v="Rhode Island"/>
    <n v="3833"/>
    <n v="69414"/>
    <s v="Online "/>
  </r>
  <r>
    <x v="1"/>
    <x v="1"/>
    <s v="South Carolina"/>
    <n v="12956"/>
    <n v="61230"/>
    <s v="In Store"/>
  </r>
  <r>
    <x v="1"/>
    <x v="1"/>
    <s v="South Dakota"/>
    <n v="3897"/>
    <n v="56997"/>
    <s v="In Store"/>
  </r>
  <r>
    <x v="1"/>
    <x v="1"/>
    <s v="Tennessee"/>
    <n v="12487"/>
    <n v="64777"/>
    <s v="Online "/>
  </r>
  <r>
    <x v="1"/>
    <x v="1"/>
    <s v="Texas"/>
    <n v="53248"/>
    <n v="73564"/>
    <s v="Online "/>
  </r>
  <r>
    <x v="1"/>
    <x v="1"/>
    <s v="Utah"/>
    <n v="12212"/>
    <n v="59428"/>
    <s v="In Store"/>
  </r>
  <r>
    <x v="1"/>
    <x v="1"/>
    <s v="Vermont"/>
    <n v="2846"/>
    <n v="58585"/>
    <s v="In Store"/>
  </r>
  <r>
    <x v="1"/>
    <x v="1"/>
    <s v="Virginia"/>
    <n v="21468"/>
    <n v="66504"/>
    <s v="In Store"/>
  </r>
  <r>
    <x v="1"/>
    <x v="1"/>
    <s v="Washington"/>
    <n v="26472"/>
    <n v="73833"/>
    <s v="In Store"/>
  </r>
  <r>
    <x v="1"/>
    <x v="1"/>
    <s v="West Virginia"/>
    <n v="4338"/>
    <n v="70460"/>
    <s v="In Store"/>
  </r>
  <r>
    <x v="1"/>
    <x v="1"/>
    <s v="Wisconsin"/>
    <n v="14823"/>
    <n v="69874"/>
    <s v="Online "/>
  </r>
  <r>
    <x v="1"/>
    <x v="1"/>
    <s v="Wyoming"/>
    <n v="3427"/>
    <n v="63417"/>
    <s v="Online "/>
  </r>
  <r>
    <x v="1"/>
    <x v="2"/>
    <s v="Alabama"/>
    <n v="5677"/>
    <n v="64532"/>
    <s v="In Store"/>
  </r>
  <r>
    <x v="1"/>
    <x v="2"/>
    <s v="Arizona"/>
    <n v="5157"/>
    <n v="84966"/>
    <s v="Online "/>
  </r>
  <r>
    <x v="1"/>
    <x v="2"/>
    <s v="Arkansas"/>
    <n v="2930"/>
    <n v="55202"/>
    <s v="Online "/>
  </r>
  <r>
    <x v="1"/>
    <x v="2"/>
    <s v="California"/>
    <n v="44539"/>
    <n v="104222"/>
    <s v="In Store"/>
  </r>
  <r>
    <x v="1"/>
    <x v="2"/>
    <s v="Colorado"/>
    <n v="5849"/>
    <n v="79935"/>
    <s v="In Store"/>
  </r>
  <r>
    <x v="1"/>
    <x v="2"/>
    <s v="Connecticut"/>
    <n v="4405"/>
    <n v="91024"/>
    <s v="Online "/>
  </r>
  <r>
    <x v="1"/>
    <x v="2"/>
    <s v="Delaware"/>
    <n v="663"/>
    <n v="72194"/>
    <s v="Online "/>
  </r>
  <r>
    <x v="1"/>
    <x v="2"/>
    <s v="Florida"/>
    <n v="20799"/>
    <n v="69877"/>
    <s v="In Store"/>
  </r>
  <r>
    <x v="1"/>
    <x v="2"/>
    <s v="Georgia"/>
    <n v="10066"/>
    <n v="64246"/>
    <s v="Online "/>
  </r>
  <r>
    <x v="1"/>
    <x v="2"/>
    <s v="Idaho"/>
    <n v="2680"/>
    <n v="68480"/>
    <s v="In Store"/>
  </r>
  <r>
    <x v="1"/>
    <x v="2"/>
    <s v="Illinois"/>
    <n v="18066"/>
    <n v="78819"/>
    <s v="Online "/>
  </r>
  <r>
    <x v="1"/>
    <x v="2"/>
    <s v="Indiana"/>
    <n v="9083"/>
    <n v="69320"/>
    <s v="Online "/>
  </r>
  <r>
    <x v="1"/>
    <x v="2"/>
    <s v="Iowa"/>
    <n v="4132"/>
    <n v="66185"/>
    <s v="In Store"/>
  </r>
  <r>
    <x v="1"/>
    <x v="2"/>
    <s v="Kansas"/>
    <n v="3105"/>
    <n v="65652"/>
    <s v="In Store"/>
  </r>
  <r>
    <x v="1"/>
    <x v="2"/>
    <s v="Kentucky"/>
    <n v="4583"/>
    <n v="67167"/>
    <s v="Online "/>
  </r>
  <r>
    <x v="1"/>
    <x v="2"/>
    <s v="Louisiana"/>
    <n v="4453"/>
    <n v="83600"/>
    <s v="Online "/>
  </r>
  <r>
    <x v="1"/>
    <x v="2"/>
    <s v="Maine"/>
    <n v="1870"/>
    <n v="63227"/>
    <s v="In Store"/>
  </r>
  <r>
    <x v="1"/>
    <x v="2"/>
    <s v="Maryland"/>
    <n v="4145"/>
    <n v="85016"/>
    <s v="In Store"/>
  </r>
  <r>
    <x v="1"/>
    <x v="2"/>
    <s v="Massachusetts"/>
    <n v="6682"/>
    <n v="95698"/>
    <s v="In Store"/>
  </r>
  <r>
    <x v="1"/>
    <x v="2"/>
    <s v="Michigan"/>
    <n v="16948"/>
    <n v="74465"/>
    <s v="In Store"/>
  </r>
  <r>
    <x v="1"/>
    <x v="2"/>
    <s v="Minnesota"/>
    <n v="8265"/>
    <n v="74082"/>
    <s v="In Store"/>
  </r>
  <r>
    <x v="1"/>
    <x v="2"/>
    <s v="Mississippi"/>
    <n v="2396"/>
    <n v="56065"/>
    <s v="Online "/>
  </r>
  <r>
    <x v="1"/>
    <x v="2"/>
    <s v="Missouri"/>
    <n v="6681"/>
    <n v="65758"/>
    <s v="Online "/>
  </r>
  <r>
    <x v="1"/>
    <x v="2"/>
    <s v="Montana"/>
    <n v="1625"/>
    <n v="57666"/>
    <s v="In Store"/>
  </r>
  <r>
    <x v="1"/>
    <x v="2"/>
    <s v="Nebraska"/>
    <n v="1974"/>
    <n v="58716"/>
    <s v="Online "/>
  </r>
  <r>
    <x v="1"/>
    <x v="2"/>
    <s v="Nevada"/>
    <n v="2069"/>
    <n v="65498"/>
    <s v="Online "/>
  </r>
  <r>
    <x v="1"/>
    <x v="2"/>
    <s v="New Hampshire"/>
    <n v="2012"/>
    <n v="79007"/>
    <s v="In Store"/>
  </r>
  <r>
    <x v="1"/>
    <x v="2"/>
    <s v="New Jersey"/>
    <n v="8994"/>
    <n v="87649"/>
    <s v="In Store"/>
  </r>
  <r>
    <x v="1"/>
    <x v="2"/>
    <s v="New Mexico"/>
    <n v="1810"/>
    <n v="61737"/>
    <s v="Online "/>
  </r>
  <r>
    <x v="1"/>
    <x v="2"/>
    <s v="New York"/>
    <n v="16457"/>
    <n v="75154"/>
    <s v="Online "/>
  </r>
  <r>
    <x v="1"/>
    <x v="2"/>
    <s v="North Carolina"/>
    <n v="10247"/>
    <n v="67095"/>
    <s v="In Store"/>
  </r>
  <r>
    <x v="1"/>
    <x v="2"/>
    <s v="North Dakota"/>
    <n v="808"/>
    <n v="61179"/>
    <s v="Online "/>
  </r>
  <r>
    <x v="1"/>
    <x v="2"/>
    <s v="Ohio"/>
    <n v="15486"/>
    <n v="68878"/>
    <s v="In Store"/>
  </r>
  <r>
    <x v="1"/>
    <x v="2"/>
    <s v="Oklahoma"/>
    <n v="4213"/>
    <n v="65951"/>
    <s v="Online "/>
  </r>
  <r>
    <x v="1"/>
    <x v="2"/>
    <s v="Oregon"/>
    <n v="6396"/>
    <n v="77436"/>
    <s v="Online "/>
  </r>
  <r>
    <x v="1"/>
    <x v="2"/>
    <s v="Pennsylvania"/>
    <n v="14432"/>
    <n v="70231"/>
    <s v="In Store"/>
  </r>
  <r>
    <x v="1"/>
    <x v="2"/>
    <s v="Rhode Island"/>
    <n v="1636"/>
    <n v="66286"/>
    <s v="In Store"/>
  </r>
  <r>
    <x v="1"/>
    <x v="2"/>
    <s v="South Carolina"/>
    <n v="6414"/>
    <n v="66850"/>
    <s v="Online "/>
  </r>
  <r>
    <x v="1"/>
    <x v="2"/>
    <s v="South Dakota"/>
    <n v="1067"/>
    <n v="56219"/>
    <s v="Online "/>
  </r>
  <r>
    <x v="1"/>
    <x v="2"/>
    <s v="Tennessee"/>
    <n v="7272"/>
    <n v="66305"/>
    <s v="In Store"/>
  </r>
  <r>
    <x v="1"/>
    <x v="2"/>
    <s v="Texas"/>
    <n v="25577"/>
    <n v="85766"/>
    <s v="In Store"/>
  </r>
  <r>
    <x v="1"/>
    <x v="2"/>
    <s v="Utah"/>
    <n v="4547"/>
    <n v="65426"/>
    <s v="In Store"/>
  </r>
  <r>
    <x v="1"/>
    <x v="2"/>
    <s v="Vermont"/>
    <n v="1108"/>
    <n v="66807"/>
    <s v="In Store"/>
  </r>
  <r>
    <x v="1"/>
    <x v="2"/>
    <s v="Virginia"/>
    <n v="6864"/>
    <n v="67341"/>
    <s v="In Store"/>
  </r>
  <r>
    <x v="1"/>
    <x v="2"/>
    <s v="Washington"/>
    <n v="7824"/>
    <n v="87228"/>
    <s v="Online "/>
  </r>
  <r>
    <x v="1"/>
    <x v="2"/>
    <s v="West Virginia"/>
    <n v="1251"/>
    <n v="67074"/>
    <s v="Online "/>
  </r>
  <r>
    <x v="1"/>
    <x v="2"/>
    <s v="Wisconsin"/>
    <n v="9333"/>
    <n v="65083"/>
    <s v="In Store"/>
  </r>
  <r>
    <x v="1"/>
    <x v="2"/>
    <s v="Wyoming"/>
    <n v="615"/>
    <n v="74738"/>
    <s v="Online "/>
  </r>
  <r>
    <x v="1"/>
    <x v="3"/>
    <s v="Alabama"/>
    <n v="32423"/>
    <n v="49426"/>
    <s v="Online "/>
  </r>
  <r>
    <x v="1"/>
    <x v="3"/>
    <s v="Arizona"/>
    <n v="33190"/>
    <n v="54023"/>
    <s v="In Store"/>
  </r>
  <r>
    <x v="1"/>
    <x v="3"/>
    <s v="Arkansas"/>
    <n v="21821"/>
    <n v="48897"/>
    <s v="In Store"/>
  </r>
  <r>
    <x v="1"/>
    <x v="3"/>
    <s v="California"/>
    <n v="198955"/>
    <n v="60908"/>
    <s v="Online "/>
  </r>
  <r>
    <x v="1"/>
    <x v="3"/>
    <s v="Colorado"/>
    <n v="36041"/>
    <n v="58675"/>
    <s v="Online "/>
  </r>
  <r>
    <x v="1"/>
    <x v="3"/>
    <s v="Connecticut"/>
    <n v="24868"/>
    <n v="58540"/>
    <s v="In Store"/>
  </r>
  <r>
    <x v="1"/>
    <x v="3"/>
    <s v="Delaware"/>
    <n v="7005"/>
    <n v="48440"/>
    <s v="Online "/>
  </r>
  <r>
    <x v="1"/>
    <x v="3"/>
    <s v="Florida"/>
    <n v="140278"/>
    <n v="52232"/>
    <s v="In Store"/>
  </r>
  <r>
    <x v="1"/>
    <x v="3"/>
    <s v="Georgia"/>
    <n v="61774"/>
    <n v="55817"/>
    <s v="Online "/>
  </r>
  <r>
    <x v="1"/>
    <x v="3"/>
    <s v="Idaho"/>
    <n v="11892"/>
    <n v="47533"/>
    <s v="Online "/>
  </r>
  <r>
    <x v="1"/>
    <x v="3"/>
    <s v="Illinois"/>
    <n v="78822"/>
    <n v="59573"/>
    <s v="In Store"/>
  </r>
  <r>
    <x v="1"/>
    <x v="3"/>
    <s v="Indiana"/>
    <n v="40283"/>
    <n v="49345"/>
    <s v="In Store"/>
  </r>
  <r>
    <x v="1"/>
    <x v="3"/>
    <s v="Iowa"/>
    <n v="23557"/>
    <n v="47407"/>
    <s v="Online "/>
  </r>
  <r>
    <x v="1"/>
    <x v="3"/>
    <s v="Kansas"/>
    <n v="19844"/>
    <n v="49539"/>
    <s v="Online "/>
  </r>
  <r>
    <x v="1"/>
    <x v="3"/>
    <s v="Kentucky"/>
    <n v="27892"/>
    <n v="50163"/>
    <s v="In Store"/>
  </r>
  <r>
    <x v="1"/>
    <x v="3"/>
    <s v="Louisiana"/>
    <n v="30876"/>
    <n v="49579"/>
    <s v="In Store"/>
  </r>
  <r>
    <x v="1"/>
    <x v="3"/>
    <s v="Maine"/>
    <n v="10676"/>
    <n v="45115"/>
    <s v="In Store"/>
  </r>
  <r>
    <x v="1"/>
    <x v="3"/>
    <s v="Maryland"/>
    <n v="32640"/>
    <n v="53503"/>
    <s v="In Store"/>
  </r>
  <r>
    <x v="1"/>
    <x v="3"/>
    <s v="Massachusetts"/>
    <n v="41620"/>
    <n v="61423"/>
    <s v="In Store"/>
  </r>
  <r>
    <x v="1"/>
    <x v="3"/>
    <s v="Michigan"/>
    <n v="55150"/>
    <n v="54357"/>
    <s v="Online "/>
  </r>
  <r>
    <x v="1"/>
    <x v="3"/>
    <s v="Minnesota"/>
    <n v="37323"/>
    <n v="56523"/>
    <s v="Online "/>
  </r>
  <r>
    <x v="1"/>
    <x v="3"/>
    <s v="Mississippi"/>
    <n v="19568"/>
    <n v="43621"/>
    <s v="In Store"/>
  </r>
  <r>
    <x v="1"/>
    <x v="3"/>
    <s v="Missouri"/>
    <n v="39400"/>
    <n v="49646"/>
    <s v="Online "/>
  </r>
  <r>
    <x v="1"/>
    <x v="3"/>
    <s v="Montana"/>
    <n v="9112"/>
    <n v="46937"/>
    <s v="Online "/>
  </r>
  <r>
    <x v="1"/>
    <x v="3"/>
    <s v="Nebraska"/>
    <n v="14969"/>
    <n v="47557"/>
    <s v="In Store"/>
  </r>
  <r>
    <x v="1"/>
    <x v="3"/>
    <s v="Nevada"/>
    <n v="15866"/>
    <n v="51452"/>
    <s v="In Store"/>
  </r>
  <r>
    <x v="1"/>
    <x v="3"/>
    <s v="New Hampshire"/>
    <n v="12448"/>
    <n v="55409"/>
    <s v="Online "/>
  </r>
  <r>
    <x v="1"/>
    <x v="3"/>
    <s v="New Jersey"/>
    <n v="54227"/>
    <n v="61204"/>
    <s v="Online "/>
  </r>
  <r>
    <x v="1"/>
    <x v="3"/>
    <s v="New Mexico"/>
    <n v="10974"/>
    <n v="45275"/>
    <s v="In Store"/>
  </r>
  <r>
    <x v="1"/>
    <x v="3"/>
    <s v="New York"/>
    <n v="120950"/>
    <n v="59710"/>
    <s v="Online "/>
  </r>
  <r>
    <x v="1"/>
    <x v="3"/>
    <s v="North Carolina"/>
    <n v="62397"/>
    <n v="50579"/>
    <s v="In Store"/>
  </r>
  <r>
    <x v="1"/>
    <x v="3"/>
    <s v="North Dakota"/>
    <n v="7738"/>
    <n v="57925"/>
    <s v="Online "/>
  </r>
  <r>
    <x v="1"/>
    <x v="3"/>
    <s v="Ohio"/>
    <n v="68958"/>
    <n v="51569"/>
    <s v="Online "/>
  </r>
  <r>
    <x v="1"/>
    <x v="3"/>
    <s v="Oklahoma"/>
    <n v="23883"/>
    <n v="49049"/>
    <s v="In Store"/>
  </r>
  <r>
    <x v="1"/>
    <x v="3"/>
    <s v="Oregon"/>
    <n v="26460"/>
    <n v="51879"/>
    <s v="In Store"/>
  </r>
  <r>
    <x v="1"/>
    <x v="3"/>
    <s v="Pennsylvania"/>
    <n v="74684"/>
    <n v="52296"/>
    <s v="Online "/>
  </r>
  <r>
    <x v="1"/>
    <x v="3"/>
    <s v="Rhode Island"/>
    <n v="7648"/>
    <n v="51232"/>
    <s v="Online "/>
  </r>
  <r>
    <x v="1"/>
    <x v="3"/>
    <s v="South Carolina"/>
    <n v="31073"/>
    <n v="47048"/>
    <s v="In Store"/>
  </r>
  <r>
    <x v="1"/>
    <x v="3"/>
    <s v="South Dakota"/>
    <n v="8027"/>
    <n v="46980"/>
    <s v="In Store"/>
  </r>
  <r>
    <x v="1"/>
    <x v="3"/>
    <s v="Tennessee"/>
    <n v="40380"/>
    <n v="52991"/>
    <s v="In Store"/>
  </r>
  <r>
    <x v="1"/>
    <x v="3"/>
    <s v="Texas"/>
    <n v="150310"/>
    <n v="60323"/>
    <s v="In Store"/>
  </r>
  <r>
    <x v="1"/>
    <x v="3"/>
    <s v="Utah"/>
    <n v="20066"/>
    <n v="51785"/>
    <s v="In Store"/>
  </r>
  <r>
    <x v="1"/>
    <x v="3"/>
    <s v="Vermont"/>
    <n v="5040"/>
    <n v="47456"/>
    <s v="Online "/>
  </r>
  <r>
    <x v="1"/>
    <x v="3"/>
    <s v="Virginia"/>
    <n v="42839"/>
    <n v="51486"/>
    <s v="Online "/>
  </r>
  <r>
    <x v="1"/>
    <x v="3"/>
    <s v="Washington"/>
    <n v="38692"/>
    <n v="73312"/>
    <s v="In Store"/>
  </r>
  <r>
    <x v="1"/>
    <x v="3"/>
    <s v="West Virginia"/>
    <n v="10709"/>
    <n v="46148"/>
    <s v="Online "/>
  </r>
  <r>
    <x v="1"/>
    <x v="3"/>
    <s v="Wisconsin"/>
    <n v="36253"/>
    <n v="48647"/>
    <s v="Online "/>
  </r>
  <r>
    <x v="1"/>
    <x v="3"/>
    <s v="Wyoming"/>
    <n v="4819"/>
    <n v="50408"/>
    <s v="In Store"/>
  </r>
  <r>
    <x v="1"/>
    <x v="4"/>
    <s v="Alabama"/>
    <n v="2309"/>
    <n v="68845"/>
    <s v="In Store"/>
  </r>
  <r>
    <x v="1"/>
    <x v="4"/>
    <s v="Arizona"/>
    <n v="3691"/>
    <n v="83822"/>
    <s v="Online "/>
  </r>
  <r>
    <x v="1"/>
    <x v="4"/>
    <s v="Arkansas"/>
    <n v="1303"/>
    <n v="63981"/>
    <s v="Online "/>
  </r>
  <r>
    <x v="1"/>
    <x v="4"/>
    <s v="California"/>
    <n v="28529"/>
    <n v="197278"/>
    <s v="In Store"/>
  </r>
  <r>
    <x v="1"/>
    <x v="4"/>
    <s v="Colorado"/>
    <n v="4330"/>
    <n v="115380"/>
    <s v="Online "/>
  </r>
  <r>
    <x v="1"/>
    <x v="4"/>
    <s v="Connecticut"/>
    <n v="2551"/>
    <n v="126406"/>
    <s v="In Store"/>
  </r>
  <r>
    <x v="1"/>
    <x v="4"/>
    <s v="Delaware"/>
    <n v="497"/>
    <n v="76031"/>
    <s v="Online "/>
  </r>
  <r>
    <x v="1"/>
    <x v="4"/>
    <s v="Florida"/>
    <n v="11744"/>
    <n v="92153"/>
    <s v="Online "/>
  </r>
  <r>
    <x v="1"/>
    <x v="4"/>
    <s v="Georgia"/>
    <n v="5380"/>
    <n v="106462"/>
    <s v="In Store"/>
  </r>
  <r>
    <x v="1"/>
    <x v="4"/>
    <s v="Idaho"/>
    <n v="1231"/>
    <n v="62211"/>
    <s v="In Store"/>
  </r>
  <r>
    <x v="1"/>
    <x v="4"/>
    <s v="Illinois"/>
    <n v="6998"/>
    <n v="102732"/>
    <s v="Online "/>
  </r>
  <r>
    <x v="1"/>
    <x v="4"/>
    <s v="Indiana"/>
    <n v="2278"/>
    <n v="68444"/>
    <s v="Online "/>
  </r>
  <r>
    <x v="1"/>
    <x v="4"/>
    <s v="Iowa"/>
    <n v="1778"/>
    <n v="66664"/>
    <s v="In Store"/>
  </r>
  <r>
    <x v="1"/>
    <x v="4"/>
    <s v="Kansas"/>
    <n v="1386"/>
    <n v="72434"/>
    <s v="In Store"/>
  </r>
  <r>
    <x v="1"/>
    <x v="4"/>
    <s v="Kentucky"/>
    <n v="1924"/>
    <n v="64590"/>
    <s v="In Store"/>
  </r>
  <r>
    <x v="1"/>
    <x v="4"/>
    <s v="Louisiana"/>
    <n v="1801"/>
    <n v="66638"/>
    <s v="In Store"/>
  </r>
  <r>
    <x v="1"/>
    <x v="4"/>
    <s v="Maine"/>
    <n v="869"/>
    <n v="63442"/>
    <s v="In Store"/>
  </r>
  <r>
    <x v="1"/>
    <x v="4"/>
    <s v="Maryland"/>
    <n v="2846"/>
    <n v="104834"/>
    <s v="Online "/>
  </r>
  <r>
    <x v="1"/>
    <x v="4"/>
    <s v="Massachusetts"/>
    <n v="5717"/>
    <n v="134022"/>
    <s v="Online "/>
  </r>
  <r>
    <x v="1"/>
    <x v="4"/>
    <s v="Michigan"/>
    <n v="7146"/>
    <n v="83504"/>
    <s v="In Store"/>
  </r>
  <r>
    <x v="1"/>
    <x v="4"/>
    <s v="Minnesota"/>
    <n v="4133"/>
    <n v="89846"/>
    <s v="Online "/>
  </r>
  <r>
    <x v="1"/>
    <x v="4"/>
    <s v="Mississippi"/>
    <n v="944"/>
    <n v="55438"/>
    <s v="Online "/>
  </r>
  <r>
    <x v="1"/>
    <x v="4"/>
    <s v="Missouri"/>
    <n v="3310"/>
    <n v="91960"/>
    <s v="In Store"/>
  </r>
  <r>
    <x v="1"/>
    <x v="4"/>
    <s v="Montana"/>
    <n v="799"/>
    <n v="62592"/>
    <s v="In Store"/>
  </r>
  <r>
    <x v="1"/>
    <x v="4"/>
    <s v="Nebraska"/>
    <n v="1015"/>
    <n v="72732"/>
    <s v="Online "/>
  </r>
  <r>
    <x v="1"/>
    <x v="4"/>
    <s v="Nevada"/>
    <n v="1664"/>
    <n v="79213"/>
    <s v="Online "/>
  </r>
  <r>
    <x v="1"/>
    <x v="4"/>
    <s v="New Hampshire"/>
    <n v="1037"/>
    <n v="103212"/>
    <s v="In Store"/>
  </r>
  <r>
    <x v="1"/>
    <x v="4"/>
    <s v="New Jersey"/>
    <n v="3724"/>
    <n v="123433"/>
    <s v="Online "/>
  </r>
  <r>
    <x v="1"/>
    <x v="4"/>
    <s v="New Mexico"/>
    <n v="1074"/>
    <n v="63554"/>
    <s v="In Store"/>
  </r>
  <r>
    <x v="1"/>
    <x v="4"/>
    <s v="New York"/>
    <n v="12812"/>
    <n v="141959"/>
    <s v="Online "/>
  </r>
  <r>
    <x v="1"/>
    <x v="4"/>
    <s v="North Carolina"/>
    <n v="5669"/>
    <n v="93039"/>
    <s v="Online "/>
  </r>
  <r>
    <x v="1"/>
    <x v="4"/>
    <s v="North Dakota"/>
    <n v="402"/>
    <n v="77543"/>
    <s v="In Store"/>
  </r>
  <r>
    <x v="1"/>
    <x v="4"/>
    <s v="Ohio"/>
    <n v="4915"/>
    <n v="78613"/>
    <s v="In Store"/>
  </r>
  <r>
    <x v="1"/>
    <x v="4"/>
    <s v="Oklahoma"/>
    <n v="1550"/>
    <n v="66407"/>
    <s v="Online "/>
  </r>
  <r>
    <x v="1"/>
    <x v="4"/>
    <s v="Oregon"/>
    <n v="4135"/>
    <n v="95633"/>
    <s v="Online "/>
  </r>
  <r>
    <x v="1"/>
    <x v="4"/>
    <s v="Pennsylvania"/>
    <n v="5348"/>
    <n v="100900"/>
    <s v="In Store"/>
  </r>
  <r>
    <x v="1"/>
    <x v="4"/>
    <s v="Rhode Island"/>
    <n v="714"/>
    <n v="82409"/>
    <s v="In Store"/>
  </r>
  <r>
    <x v="1"/>
    <x v="4"/>
    <s v="South Carolina"/>
    <n v="2883"/>
    <n v="72032"/>
    <s v="In Store"/>
  </r>
  <r>
    <x v="1"/>
    <x v="4"/>
    <s v="South Dakota"/>
    <n v="589"/>
    <n v="57535"/>
    <s v="In Store"/>
  </r>
  <r>
    <x v="1"/>
    <x v="4"/>
    <s v="Tennessee"/>
    <n v="3981"/>
    <n v="81375"/>
    <s v="In Store"/>
  </r>
  <r>
    <x v="1"/>
    <x v="4"/>
    <s v="Texas"/>
    <n v="10627"/>
    <n v="96857"/>
    <s v="Online "/>
  </r>
  <r>
    <x v="1"/>
    <x v="4"/>
    <s v="Utah"/>
    <n v="2776"/>
    <n v="90735"/>
    <s v="Online "/>
  </r>
  <r>
    <x v="1"/>
    <x v="4"/>
    <s v="Vermont"/>
    <n v="527"/>
    <n v="68861"/>
    <s v="In Store"/>
  </r>
  <r>
    <x v="1"/>
    <x v="4"/>
    <s v="Virginia"/>
    <n v="4600"/>
    <n v="113966"/>
    <s v="Online "/>
  </r>
  <r>
    <x v="1"/>
    <x v="4"/>
    <s v="Washington"/>
    <n v="5007"/>
    <n v="213135"/>
    <s v="Online "/>
  </r>
  <r>
    <x v="1"/>
    <x v="4"/>
    <s v="West Virginia"/>
    <n v="818"/>
    <n v="59281"/>
    <s v="In Store"/>
  </r>
  <r>
    <x v="1"/>
    <x v="4"/>
    <s v="Wisconsin"/>
    <n v="2335"/>
    <n v="88512"/>
    <s v="In Store"/>
  </r>
  <r>
    <x v="1"/>
    <x v="4"/>
    <s v="Wyoming"/>
    <n v="417"/>
    <n v="55035"/>
    <s v="Online "/>
  </r>
  <r>
    <x v="1"/>
    <x v="5"/>
    <s v="Alabama"/>
    <n v="13590"/>
    <n v="77076"/>
    <s v="Online "/>
  </r>
  <r>
    <x v="1"/>
    <x v="5"/>
    <s v="Arizona"/>
    <n v="19357"/>
    <n v="80627"/>
    <s v="In Store"/>
  </r>
  <r>
    <x v="1"/>
    <x v="5"/>
    <s v="Arkansas"/>
    <n v="8591"/>
    <n v="66198"/>
    <s v="Online "/>
  </r>
  <r>
    <x v="1"/>
    <x v="5"/>
    <s v="California"/>
    <n v="109980"/>
    <n v="118757"/>
    <s v="In Store"/>
  </r>
  <r>
    <x v="1"/>
    <x v="5"/>
    <s v="Colorado"/>
    <n v="24028"/>
    <n v="94613"/>
    <s v="Online "/>
  </r>
  <r>
    <x v="1"/>
    <x v="5"/>
    <s v="Connecticut"/>
    <n v="11028"/>
    <n v="163629"/>
    <s v="Online "/>
  </r>
  <r>
    <x v="1"/>
    <x v="5"/>
    <s v="Delaware"/>
    <n v="2907"/>
    <n v="103426"/>
    <s v="In Store"/>
  </r>
  <r>
    <x v="1"/>
    <x v="5"/>
    <s v="Florida"/>
    <n v="76648"/>
    <n v="83025"/>
    <s v="In Store"/>
  </r>
  <r>
    <x v="1"/>
    <x v="5"/>
    <s v="Georgia"/>
    <n v="26961"/>
    <n v="92701"/>
    <s v="Online "/>
  </r>
  <r>
    <x v="1"/>
    <x v="5"/>
    <s v="Idaho"/>
    <n v="5859"/>
    <n v="65504"/>
    <s v="Online "/>
  </r>
  <r>
    <x v="1"/>
    <x v="5"/>
    <s v="Illinois"/>
    <n v="32792"/>
    <n v="119091"/>
    <s v="In Store"/>
  </r>
  <r>
    <x v="1"/>
    <x v="5"/>
    <s v="Indiana"/>
    <n v="16940"/>
    <n v="73469"/>
    <s v="In Store"/>
  </r>
  <r>
    <x v="1"/>
    <x v="5"/>
    <s v="Iowa"/>
    <n v="10414"/>
    <n v="82212"/>
    <s v="In Store"/>
  </r>
  <r>
    <x v="1"/>
    <x v="5"/>
    <s v="Kansas"/>
    <n v="8744"/>
    <n v="74950"/>
    <s v="In Store"/>
  </r>
  <r>
    <x v="1"/>
    <x v="5"/>
    <s v="Kentucky"/>
    <n v="11201"/>
    <n v="75885"/>
    <s v="In Store"/>
  </r>
  <r>
    <x v="1"/>
    <x v="5"/>
    <s v="Louisiana"/>
    <n v="13852"/>
    <n v="69590"/>
    <s v="Online "/>
  </r>
  <r>
    <x v="1"/>
    <x v="5"/>
    <s v="Maine"/>
    <n v="3854"/>
    <n v="76030"/>
    <s v="Online "/>
  </r>
  <r>
    <x v="1"/>
    <x v="5"/>
    <s v="Maryland"/>
    <n v="15512"/>
    <n v="104024"/>
    <s v="In Store"/>
  </r>
  <r>
    <x v="1"/>
    <x v="5"/>
    <s v="Massachusetts"/>
    <n v="17883"/>
    <n v="153565"/>
    <s v="Online "/>
  </r>
  <r>
    <x v="1"/>
    <x v="5"/>
    <s v="Michigan"/>
    <n v="19641"/>
    <n v="79691"/>
    <s v="Online "/>
  </r>
  <r>
    <x v="1"/>
    <x v="5"/>
    <s v="Minnesota"/>
    <n v="15855"/>
    <n v="103673"/>
    <s v="In Store"/>
  </r>
  <r>
    <x v="1"/>
    <x v="5"/>
    <s v="Mississippi"/>
    <n v="7944"/>
    <n v="60672"/>
    <s v="In Store"/>
  </r>
  <r>
    <x v="1"/>
    <x v="5"/>
    <s v="Missouri"/>
    <n v="17951"/>
    <n v="81387"/>
    <s v="Online "/>
  </r>
  <r>
    <x v="1"/>
    <x v="5"/>
    <s v="Montana"/>
    <n v="4314"/>
    <n v="66907"/>
    <s v="Online "/>
  </r>
  <r>
    <x v="1"/>
    <x v="5"/>
    <s v="Nebraska"/>
    <n v="6842"/>
    <n v="75072"/>
    <s v="In Store"/>
  </r>
  <r>
    <x v="1"/>
    <x v="5"/>
    <s v="Nevada"/>
    <n v="9324"/>
    <n v="76204"/>
    <s v="Online "/>
  </r>
  <r>
    <x v="1"/>
    <x v="5"/>
    <s v="New Hampshire"/>
    <n v="3881"/>
    <n v="106104"/>
    <s v="In Store"/>
  </r>
  <r>
    <x v="1"/>
    <x v="5"/>
    <s v="New Jersey"/>
    <n v="20037"/>
    <n v="123277"/>
    <s v="Online "/>
  </r>
  <r>
    <x v="1"/>
    <x v="5"/>
    <s v="New Mexico"/>
    <n v="5460"/>
    <n v="63768"/>
    <s v="Online "/>
  </r>
  <r>
    <x v="1"/>
    <x v="5"/>
    <s v="New York"/>
    <n v="63310"/>
    <n v="197494"/>
    <s v="In Store"/>
  </r>
  <r>
    <x v="1"/>
    <x v="5"/>
    <s v="North Carolina"/>
    <n v="28672"/>
    <n v="95886"/>
    <s v="In Store"/>
  </r>
  <r>
    <x v="1"/>
    <x v="5"/>
    <s v="North Dakota"/>
    <n v="2985"/>
    <n v="71784"/>
    <s v="Online "/>
  </r>
  <r>
    <x v="1"/>
    <x v="5"/>
    <s v="Ohio"/>
    <n v="29119"/>
    <n v="81683"/>
    <s v="Online "/>
  </r>
  <r>
    <x v="1"/>
    <x v="5"/>
    <s v="Oklahoma"/>
    <n v="11672"/>
    <n v="65814"/>
    <s v="In Store"/>
  </r>
  <r>
    <x v="1"/>
    <x v="5"/>
    <s v="Oregon"/>
    <n v="13190"/>
    <n v="79291"/>
    <s v="In Store"/>
  </r>
  <r>
    <x v="1"/>
    <x v="5"/>
    <s v="Pennsylvania"/>
    <n v="29264"/>
    <n v="96778"/>
    <s v="In Store"/>
  </r>
  <r>
    <x v="1"/>
    <x v="5"/>
    <s v="Rhode Island"/>
    <n v="2934"/>
    <n v="97537"/>
    <s v="In Store"/>
  </r>
  <r>
    <x v="1"/>
    <x v="5"/>
    <s v="South Carolina"/>
    <n v="14196"/>
    <n v="70481"/>
    <s v="In Store"/>
  </r>
  <r>
    <x v="1"/>
    <x v="5"/>
    <s v="South Dakota"/>
    <n v="3315"/>
    <n v="69499"/>
    <s v="Online "/>
  </r>
  <r>
    <x v="1"/>
    <x v="5"/>
    <s v="Tennessee"/>
    <n v="16270"/>
    <n v="83805"/>
    <s v="Online "/>
  </r>
  <r>
    <x v="1"/>
    <x v="5"/>
    <s v="Texas"/>
    <n v="76169"/>
    <n v="92718"/>
    <s v="In Store"/>
  </r>
  <r>
    <x v="1"/>
    <x v="5"/>
    <s v="Utah"/>
    <n v="11885"/>
    <n v="76967"/>
    <s v="Online "/>
  </r>
  <r>
    <x v="1"/>
    <x v="5"/>
    <s v="Vermont"/>
    <n v="1709"/>
    <n v="80642"/>
    <s v="Online "/>
  </r>
  <r>
    <x v="1"/>
    <x v="5"/>
    <s v="Virginia"/>
    <n v="22249"/>
    <n v="94029"/>
    <s v="In Store"/>
  </r>
  <r>
    <x v="1"/>
    <x v="5"/>
    <s v="Washington"/>
    <n v="17624"/>
    <n v="91242"/>
    <s v="In Store"/>
  </r>
  <r>
    <x v="1"/>
    <x v="5"/>
    <s v="West Virginia"/>
    <n v="4003"/>
    <n v="60528"/>
    <s v="Online "/>
  </r>
  <r>
    <x v="1"/>
    <x v="5"/>
    <s v="Wisconsin"/>
    <n v="14066"/>
    <n v="80040"/>
    <s v="Online "/>
  </r>
  <r>
    <x v="1"/>
    <x v="5"/>
    <s v="Wyoming"/>
    <n v="2306"/>
    <n v="66849"/>
    <s v="In Store"/>
  </r>
  <r>
    <x v="1"/>
    <x v="6"/>
    <s v="Alabama"/>
    <n v="22186"/>
    <n v="63061"/>
    <s v="Online "/>
  </r>
  <r>
    <x v="1"/>
    <x v="6"/>
    <s v="Arizona"/>
    <n v="38940"/>
    <n v="64892"/>
    <s v="In Store"/>
  </r>
  <r>
    <x v="1"/>
    <x v="6"/>
    <s v="Arkansas"/>
    <n v="14911"/>
    <n v="69354"/>
    <s v="Online "/>
  </r>
  <r>
    <x v="1"/>
    <x v="6"/>
    <s v="California"/>
    <n v="215691"/>
    <n v="101348"/>
    <s v="Online "/>
  </r>
  <r>
    <x v="1"/>
    <x v="6"/>
    <s v="Colorado"/>
    <n v="55003"/>
    <n v="92477"/>
    <s v="In Store"/>
  </r>
  <r>
    <x v="1"/>
    <x v="6"/>
    <s v="Connecticut"/>
    <n v="23755"/>
    <n v="98139"/>
    <s v="In Store"/>
  </r>
  <r>
    <x v="1"/>
    <x v="6"/>
    <s v="Delaware"/>
    <n v="9421"/>
    <n v="88658"/>
    <s v="Online "/>
  </r>
  <r>
    <x v="1"/>
    <x v="6"/>
    <s v="Florida"/>
    <n v="170397"/>
    <n v="69740"/>
    <s v="Online "/>
  </r>
  <r>
    <x v="1"/>
    <x v="6"/>
    <s v="Georgia"/>
    <n v="56304"/>
    <n v="77861"/>
    <s v="In Store"/>
  </r>
  <r>
    <x v="1"/>
    <x v="6"/>
    <s v="Idaho"/>
    <n v="11359"/>
    <n v="61072"/>
    <s v="In Store"/>
  </r>
  <r>
    <x v="1"/>
    <x v="6"/>
    <s v="Illinois"/>
    <n v="75870"/>
    <n v="84228"/>
    <s v="In Store"/>
  </r>
  <r>
    <x v="1"/>
    <x v="6"/>
    <s v="Indiana"/>
    <n v="30165"/>
    <n v="59817"/>
    <s v="In Store"/>
  </r>
  <r>
    <x v="1"/>
    <x v="6"/>
    <s v="Iowa"/>
    <n v="16421"/>
    <n v="62755"/>
    <s v="In Store"/>
  </r>
  <r>
    <x v="1"/>
    <x v="6"/>
    <s v="Kansas"/>
    <n v="16598"/>
    <n v="70554"/>
    <s v="Online "/>
  </r>
  <r>
    <x v="1"/>
    <x v="6"/>
    <s v="Kentucky"/>
    <n v="20866"/>
    <n v="58511"/>
    <s v="Online "/>
  </r>
  <r>
    <x v="1"/>
    <x v="6"/>
    <s v="Louisiana"/>
    <n v="25304"/>
    <n v="63624"/>
    <s v="In Store"/>
  </r>
  <r>
    <x v="1"/>
    <x v="6"/>
    <s v="Maine"/>
    <n v="10504"/>
    <n v="66893"/>
    <s v="Online "/>
  </r>
  <r>
    <x v="1"/>
    <x v="6"/>
    <s v="Maryland"/>
    <n v="44172"/>
    <n v="88573"/>
    <s v="Online "/>
  </r>
  <r>
    <x v="1"/>
    <x v="6"/>
    <s v="Massachusetts"/>
    <n v="47892"/>
    <n v="119872"/>
    <s v="In Store"/>
  </r>
  <r>
    <x v="1"/>
    <x v="6"/>
    <s v="Michigan"/>
    <n v="44483"/>
    <n v="76805"/>
    <s v="In Store"/>
  </r>
  <r>
    <x v="1"/>
    <x v="6"/>
    <s v="Minnesota"/>
    <n v="32903"/>
    <n v="91736"/>
    <s v="Online "/>
  </r>
  <r>
    <x v="1"/>
    <x v="6"/>
    <s v="Mississippi"/>
    <n v="12421"/>
    <n v="49023"/>
    <s v="Online "/>
  </r>
  <r>
    <x v="1"/>
    <x v="6"/>
    <s v="Missouri"/>
    <n v="34349"/>
    <n v="74700"/>
    <s v="In Store"/>
  </r>
  <r>
    <x v="1"/>
    <x v="6"/>
    <s v="Montana"/>
    <n v="9482"/>
    <n v="60553"/>
    <s v="Online "/>
  </r>
  <r>
    <x v="1"/>
    <x v="6"/>
    <s v="Nebraska"/>
    <n v="11737"/>
    <n v="66603"/>
    <s v="In Store"/>
  </r>
  <r>
    <x v="1"/>
    <x v="6"/>
    <s v="Nevada"/>
    <n v="20106"/>
    <n v="68008"/>
    <s v="Online "/>
  </r>
  <r>
    <x v="1"/>
    <x v="6"/>
    <s v="New Hampshire"/>
    <n v="12808"/>
    <n v="86647"/>
    <s v="Online "/>
  </r>
  <r>
    <x v="1"/>
    <x v="6"/>
    <s v="New Jersey"/>
    <n v="52040"/>
    <n v="100022"/>
    <s v="In Store"/>
  </r>
  <r>
    <x v="1"/>
    <x v="6"/>
    <s v="New Mexico"/>
    <n v="11347"/>
    <n v="70156"/>
    <s v="In Store"/>
  </r>
  <r>
    <x v="1"/>
    <x v="6"/>
    <s v="New York"/>
    <n v="112890"/>
    <n v="105615"/>
    <s v="Online "/>
  </r>
  <r>
    <x v="1"/>
    <x v="6"/>
    <s v="North Carolina"/>
    <n v="61321"/>
    <n v="73705"/>
    <s v="Online "/>
  </r>
  <r>
    <x v="1"/>
    <x v="6"/>
    <s v="North Dakota"/>
    <n v="5198"/>
    <n v="69897"/>
    <s v="In Store"/>
  </r>
  <r>
    <x v="1"/>
    <x v="6"/>
    <s v="Ohio"/>
    <n v="54330"/>
    <n v="72752"/>
    <s v="In Store"/>
  </r>
  <r>
    <x v="1"/>
    <x v="6"/>
    <s v="Oklahoma"/>
    <n v="21148"/>
    <n v="60841"/>
    <s v="In Store"/>
  </r>
  <r>
    <x v="1"/>
    <x v="6"/>
    <s v="Oregon"/>
    <n v="26161"/>
    <n v="79460"/>
    <s v="In Store"/>
  </r>
  <r>
    <x v="1"/>
    <x v="6"/>
    <s v="Pennsylvania"/>
    <n v="64541"/>
    <n v="87681"/>
    <s v="In Store"/>
  </r>
  <r>
    <x v="1"/>
    <x v="6"/>
    <s v="Rhode Island"/>
    <n v="9043"/>
    <n v="74454"/>
    <s v="Online "/>
  </r>
  <r>
    <x v="1"/>
    <x v="6"/>
    <s v="South Carolina"/>
    <n v="29329"/>
    <n v="58492"/>
    <s v="Online "/>
  </r>
  <r>
    <x v="1"/>
    <x v="6"/>
    <s v="South Dakota"/>
    <n v="5498"/>
    <n v="64619"/>
    <s v="In Store"/>
  </r>
  <r>
    <x v="1"/>
    <x v="6"/>
    <s v="Tennessee"/>
    <n v="30774"/>
    <n v="68990"/>
    <s v="Online "/>
  </r>
  <r>
    <x v="0"/>
    <x v="6"/>
    <s v="Texas"/>
    <n v="139953"/>
    <n v="83197"/>
    <s v="Online "/>
  </r>
  <r>
    <x v="0"/>
    <x v="6"/>
    <s v="Utah"/>
    <n v="24485"/>
    <n v="70641"/>
    <s v="In Store"/>
  </r>
  <r>
    <x v="0"/>
    <x v="6"/>
    <s v="Vermont"/>
    <n v="5970"/>
    <n v="74986"/>
    <s v="In Store"/>
  </r>
  <r>
    <x v="0"/>
    <x v="6"/>
    <s v="Virginia"/>
    <n v="59342"/>
    <n v="96327"/>
    <s v="Online "/>
  </r>
  <r>
    <x v="0"/>
    <x v="6"/>
    <s v="Washington"/>
    <n v="41249"/>
    <n v="91460"/>
    <s v="Online "/>
  </r>
  <r>
    <x v="0"/>
    <x v="6"/>
    <s v="West Virginia"/>
    <n v="8381"/>
    <n v="58180"/>
    <s v="In Store"/>
  </r>
  <r>
    <x v="0"/>
    <x v="6"/>
    <s v="Wisconsin"/>
    <n v="26927"/>
    <n v="69192"/>
    <s v="Online "/>
  </r>
  <r>
    <x v="0"/>
    <x v="6"/>
    <s v="Wyoming"/>
    <n v="4728"/>
    <n v="62253"/>
    <s v="In Store"/>
  </r>
  <r>
    <x v="0"/>
    <x v="7"/>
    <s v="Alabama"/>
    <n v="13692"/>
    <n v="53785"/>
    <s v="Online "/>
  </r>
  <r>
    <x v="0"/>
    <x v="7"/>
    <s v="Arizona"/>
    <n v="19924"/>
    <n v="58632"/>
    <s v="Online "/>
  </r>
  <r>
    <x v="0"/>
    <x v="7"/>
    <s v="Arkansas"/>
    <n v="15780"/>
    <n v="49983"/>
    <s v="In Store"/>
  </r>
  <r>
    <x v="0"/>
    <x v="7"/>
    <s v="California"/>
    <n v="639529"/>
    <n v="59909"/>
    <s v="In Store"/>
  </r>
  <r>
    <x v="0"/>
    <x v="7"/>
    <s v="Colorado"/>
    <n v="21747"/>
    <n v="57600"/>
    <s v="Online "/>
  </r>
  <r>
    <x v="0"/>
    <x v="7"/>
    <s v="Connecticut"/>
    <n v="13478"/>
    <n v="63419"/>
    <s v="Online "/>
  </r>
  <r>
    <x v="0"/>
    <x v="7"/>
    <s v="Delaware"/>
    <n v="5386"/>
    <n v="61284"/>
    <s v="In Store"/>
  </r>
  <r>
    <x v="0"/>
    <x v="7"/>
    <s v="Florida"/>
    <n v="76615"/>
    <n v="58039"/>
    <s v="In Store"/>
  </r>
  <r>
    <x v="0"/>
    <x v="7"/>
    <s v="Georgia"/>
    <n v="29998"/>
    <n v="59810"/>
    <s v="In Store"/>
  </r>
  <r>
    <x v="0"/>
    <x v="7"/>
    <s v="Idaho"/>
    <n v="8163"/>
    <n v="49475"/>
    <s v="In Store"/>
  </r>
  <r>
    <x v="0"/>
    <x v="7"/>
    <s v="Illinois"/>
    <n v="35102"/>
    <n v="58038"/>
    <s v="In Store"/>
  </r>
  <r>
    <x v="0"/>
    <x v="7"/>
    <s v="Indiana"/>
    <n v="16247"/>
    <n v="55107"/>
    <s v="Online "/>
  </r>
  <r>
    <x v="0"/>
    <x v="7"/>
    <s v="Iowa"/>
    <n v="11966"/>
    <n v="50392"/>
    <s v="Online "/>
  </r>
  <r>
    <x v="0"/>
    <x v="7"/>
    <s v="Kansas"/>
    <n v="10085"/>
    <n v="49909"/>
    <s v="In Store"/>
  </r>
  <r>
    <x v="0"/>
    <x v="7"/>
    <s v="Kentucky"/>
    <n v="18442"/>
    <n v="55141"/>
    <s v="Online "/>
  </r>
  <r>
    <x v="0"/>
    <x v="7"/>
    <s v="Louisiana"/>
    <n v="16110"/>
    <n v="50832"/>
    <s v="Online "/>
  </r>
  <r>
    <x v="0"/>
    <x v="7"/>
    <s v="Maine"/>
    <n v="5474"/>
    <n v="55342"/>
    <s v="In Store"/>
  </r>
  <r>
    <x v="0"/>
    <x v="7"/>
    <s v="Maryland"/>
    <n v="21419"/>
    <n v="61476"/>
    <s v="In Store"/>
  </r>
  <r>
    <x v="0"/>
    <x v="7"/>
    <s v="Massachusetts"/>
    <n v="68761"/>
    <n v="65886"/>
    <s v="Online "/>
  </r>
  <r>
    <x v="0"/>
    <x v="7"/>
    <s v="Michigan"/>
    <n v="25357"/>
    <n v="56845"/>
    <s v="Online "/>
  </r>
  <r>
    <x v="0"/>
    <x v="7"/>
    <s v="Minnesota"/>
    <n v="20728"/>
    <n v="58656"/>
    <s v="In Store"/>
  </r>
  <r>
    <x v="0"/>
    <x v="7"/>
    <s v="Mississippi"/>
    <n v="7557"/>
    <n v="48620"/>
    <s v="Online "/>
  </r>
  <r>
    <x v="0"/>
    <x v="7"/>
    <s v="Missouri"/>
    <n v="52078"/>
    <n v="53562"/>
    <s v="In Store"/>
  </r>
  <r>
    <x v="0"/>
    <x v="7"/>
    <s v="Montana"/>
    <n v="4834"/>
    <n v="55258"/>
    <s v="Online "/>
  </r>
  <r>
    <x v="0"/>
    <x v="7"/>
    <s v="Nebraska"/>
    <n v="11559"/>
    <n v="54735"/>
    <s v="Online "/>
  </r>
  <r>
    <x v="0"/>
    <x v="7"/>
    <s v="Nevada"/>
    <n v="8934"/>
    <n v="60808"/>
    <s v="In Store"/>
  </r>
  <r>
    <x v="0"/>
    <x v="7"/>
    <s v="New Hampshire"/>
    <n v="4773"/>
    <n v="64363"/>
    <s v="In Store"/>
  </r>
  <r>
    <x v="0"/>
    <x v="7"/>
    <s v="New Jersey"/>
    <n v="40687"/>
    <n v="61124"/>
    <s v="Online "/>
  </r>
  <r>
    <x v="0"/>
    <x v="7"/>
    <s v="New Mexico"/>
    <n v="10974"/>
    <n v="48852"/>
    <s v="Online "/>
  </r>
  <r>
    <x v="0"/>
    <x v="7"/>
    <s v="New York"/>
    <n v="67202"/>
    <n v="60638"/>
    <s v="In Store"/>
  </r>
  <r>
    <x v="0"/>
    <x v="7"/>
    <s v="North Carolina"/>
    <n v="28199"/>
    <n v="56123"/>
    <s v="In Store"/>
  </r>
  <r>
    <x v="0"/>
    <x v="7"/>
    <s v="North Dakota"/>
    <n v="2581"/>
    <n v="58585"/>
    <s v="In Store"/>
  </r>
  <r>
    <x v="0"/>
    <x v="7"/>
    <s v="Ohio"/>
    <n v="35525"/>
    <n v="53891"/>
    <s v="In Store"/>
  </r>
  <r>
    <x v="0"/>
    <x v="7"/>
    <s v="Oklahoma"/>
    <n v="13345"/>
    <n v="52841"/>
    <s v="In Store"/>
  </r>
  <r>
    <x v="0"/>
    <x v="7"/>
    <s v="Oregon"/>
    <n v="16113"/>
    <n v="57842"/>
    <s v="Online "/>
  </r>
  <r>
    <x v="0"/>
    <x v="7"/>
    <s v="Pennsylvania"/>
    <n v="57945"/>
    <n v="59416"/>
    <s v="Online "/>
  </r>
  <r>
    <x v="0"/>
    <x v="7"/>
    <s v="Rhode Island"/>
    <n v="4664"/>
    <n v="56458"/>
    <s v="In Store"/>
  </r>
  <r>
    <x v="0"/>
    <x v="7"/>
    <s v="South Carolina"/>
    <n v="12757"/>
    <n v="53296"/>
    <s v="Online "/>
  </r>
  <r>
    <x v="0"/>
    <x v="7"/>
    <s v="South Dakota"/>
    <n v="2904"/>
    <n v="58412"/>
    <s v="Online "/>
  </r>
  <r>
    <x v="0"/>
    <x v="7"/>
    <s v="Tennessee"/>
    <n v="16563"/>
    <n v="59183"/>
    <s v="In Store"/>
  </r>
  <r>
    <x v="0"/>
    <x v="7"/>
    <s v="Texas"/>
    <n v="94237"/>
    <n v="55322"/>
    <s v="In Store"/>
  </r>
  <r>
    <x v="0"/>
    <x v="7"/>
    <s v="Utah"/>
    <n v="12857"/>
    <n v="50983"/>
    <s v="Online "/>
  </r>
  <r>
    <x v="0"/>
    <x v="7"/>
    <s v="Vermont"/>
    <n v="2503"/>
    <n v="54501"/>
    <s v="Online "/>
  </r>
  <r>
    <x v="0"/>
    <x v="7"/>
    <s v="Virginia"/>
    <n v="50144"/>
    <n v="56876"/>
    <s v="In Store"/>
  </r>
  <r>
    <x v="0"/>
    <x v="7"/>
    <s v="Washington"/>
    <n v="64023"/>
    <n v="59267"/>
    <s v="Online "/>
  </r>
  <r>
    <x v="0"/>
    <x v="7"/>
    <s v="West Virginia"/>
    <n v="5755"/>
    <n v="53876"/>
    <s v="In Store"/>
  </r>
  <r>
    <x v="0"/>
    <x v="7"/>
    <s v="Wisconsin"/>
    <n v="29257"/>
    <n v="56951"/>
    <s v="Online "/>
  </r>
  <r>
    <x v="0"/>
    <x v="7"/>
    <s v="Wyoming"/>
    <n v="3384"/>
    <n v="50083"/>
    <s v="Online "/>
  </r>
  <r>
    <x v="0"/>
    <x v="8"/>
    <s v="Alabama"/>
    <n v="11180"/>
    <n v="23618"/>
    <s v="In Store"/>
  </r>
  <r>
    <x v="0"/>
    <x v="8"/>
    <s v="Arizona"/>
    <n v="14256"/>
    <n v="31557"/>
    <s v="In Store"/>
  </r>
  <r>
    <x v="0"/>
    <x v="8"/>
    <s v="Arkansas"/>
    <n v="7315"/>
    <n v="23299"/>
    <s v="Online "/>
  </r>
  <r>
    <x v="0"/>
    <x v="8"/>
    <s v="California"/>
    <n v="116191"/>
    <n v="38379"/>
    <s v="Online "/>
  </r>
  <r>
    <x v="0"/>
    <x v="8"/>
    <s v="Colorado"/>
    <n v="17317"/>
    <n v="33131"/>
    <s v="In Store"/>
  </r>
  <r>
    <x v="0"/>
    <x v="8"/>
    <s v="Connecticut"/>
    <n v="10917"/>
    <n v="30451"/>
    <s v="In Store"/>
  </r>
  <r>
    <x v="0"/>
    <x v="8"/>
    <s v="Delaware"/>
    <n v="2710"/>
    <n v="27264"/>
    <s v="In Store"/>
  </r>
  <r>
    <x v="0"/>
    <x v="8"/>
    <s v="Florida"/>
    <n v="58596"/>
    <n v="32675"/>
    <s v="In Store"/>
  </r>
  <r>
    <x v="0"/>
    <x v="8"/>
    <s v="Georgia"/>
    <n v="25254"/>
    <n v="27342"/>
    <s v="In Store"/>
  </r>
  <r>
    <x v="0"/>
    <x v="8"/>
    <s v="Idaho"/>
    <n v="5038"/>
    <n v="23770"/>
    <s v="Online "/>
  </r>
  <r>
    <x v="0"/>
    <x v="8"/>
    <s v="Illinois"/>
    <n v="33183"/>
    <n v="30703"/>
    <s v="Online "/>
  </r>
  <r>
    <x v="0"/>
    <x v="8"/>
    <s v="Indiana"/>
    <n v="15776"/>
    <n v="25660"/>
    <s v="In Store"/>
  </r>
  <r>
    <x v="0"/>
    <x v="8"/>
    <s v="Iowa"/>
    <n v="8796"/>
    <n v="23261"/>
    <s v="Online "/>
  </r>
  <r>
    <x v="0"/>
    <x v="8"/>
    <s v="Kansas"/>
    <n v="6871"/>
    <n v="23333"/>
    <s v="Online "/>
  </r>
  <r>
    <x v="0"/>
    <x v="8"/>
    <s v="Kentucky"/>
    <n v="10118"/>
    <n v="24350"/>
    <s v="In Store"/>
  </r>
  <r>
    <x v="0"/>
    <x v="8"/>
    <s v="Louisiana"/>
    <n v="12912"/>
    <n v="27789"/>
    <s v="In Store"/>
  </r>
  <r>
    <x v="0"/>
    <x v="8"/>
    <s v="Maine"/>
    <n v="5132"/>
    <n v="29169"/>
    <s v="Online "/>
  </r>
  <r>
    <x v="0"/>
    <x v="8"/>
    <s v="Maryland"/>
    <n v="15043"/>
    <n v="30758"/>
    <s v="Online "/>
  </r>
  <r>
    <x v="0"/>
    <x v="8"/>
    <s v="Massachusetts"/>
    <n v="20740"/>
    <n v="35500"/>
    <s v="In Store"/>
  </r>
  <r>
    <x v="0"/>
    <x v="8"/>
    <s v="Michigan"/>
    <n v="23113"/>
    <n v="27121"/>
    <s v="Online "/>
  </r>
  <r>
    <x v="0"/>
    <x v="8"/>
    <s v="Minnesota"/>
    <n v="15325"/>
    <n v="29261"/>
    <s v="In Store"/>
  </r>
  <r>
    <x v="0"/>
    <x v="8"/>
    <s v="Mississippi"/>
    <n v="6514"/>
    <n v="23817"/>
    <s v="Online "/>
  </r>
  <r>
    <x v="0"/>
    <x v="8"/>
    <s v="Missouri"/>
    <n v="15195"/>
    <n v="27614"/>
    <s v="Online "/>
  </r>
  <r>
    <x v="0"/>
    <x v="8"/>
    <s v="Montana"/>
    <n v="5052"/>
    <n v="25955"/>
    <s v="In Store"/>
  </r>
  <r>
    <x v="0"/>
    <x v="8"/>
    <s v="Nebraska"/>
    <n v="5609"/>
    <n v="23213"/>
    <s v="In Store"/>
  </r>
  <r>
    <x v="0"/>
    <x v="8"/>
    <s v="Nevada"/>
    <n v="8716"/>
    <n v="40432"/>
    <s v="Online "/>
  </r>
  <r>
    <x v="0"/>
    <x v="8"/>
    <s v="New Hampshire"/>
    <n v="4675"/>
    <n v="28783"/>
    <s v="Online "/>
  </r>
  <r>
    <x v="0"/>
    <x v="8"/>
    <s v="New Jersey"/>
    <n v="24526"/>
    <n v="32347"/>
    <s v="In Store"/>
  </r>
  <r>
    <x v="0"/>
    <x v="8"/>
    <s v="New Mexico"/>
    <n v="5277"/>
    <n v="25571"/>
    <s v="In Store"/>
  </r>
  <r>
    <x v="0"/>
    <x v="8"/>
    <s v="New York"/>
    <n v="65868"/>
    <n v="41828"/>
    <s v="In Store"/>
  </r>
  <r>
    <x v="0"/>
    <x v="8"/>
    <s v="North Carolina"/>
    <n v="26474"/>
    <n v="26460"/>
    <s v="In Store"/>
  </r>
  <r>
    <x v="0"/>
    <x v="8"/>
    <s v="North Dakota"/>
    <n v="2610"/>
    <n v="24573"/>
    <s v="In Store"/>
  </r>
  <r>
    <x v="0"/>
    <x v="8"/>
    <s v="Ohio"/>
    <n v="29035"/>
    <n v="26197"/>
    <s v="Online "/>
  </r>
  <r>
    <x v="0"/>
    <x v="8"/>
    <s v="Oklahoma"/>
    <n v="9209"/>
    <n v="24600"/>
    <s v="Online "/>
  </r>
  <r>
    <x v="0"/>
    <x v="8"/>
    <s v="Oregon"/>
    <n v="14116"/>
    <n v="29818"/>
    <s v="In Store"/>
  </r>
  <r>
    <x v="0"/>
    <x v="8"/>
    <s v="Pennsylvania"/>
    <n v="33729"/>
    <n v="28011"/>
    <s v="Online "/>
  </r>
  <r>
    <x v="0"/>
    <x v="8"/>
    <s v="Rhode Island"/>
    <n v="3873"/>
    <n v="29680"/>
    <s v="Online "/>
  </r>
  <r>
    <x v="0"/>
    <x v="8"/>
    <s v="South Carolina"/>
    <n v="13400"/>
    <n v="24816"/>
    <s v="In Store"/>
  </r>
  <r>
    <x v="0"/>
    <x v="8"/>
    <s v="South Dakota"/>
    <n v="3191"/>
    <n v="23519"/>
    <s v="In Store"/>
  </r>
  <r>
    <x v="0"/>
    <x v="8"/>
    <s v="Tennessee"/>
    <n v="16924"/>
    <n v="29878"/>
    <s v="Online "/>
  </r>
  <r>
    <x v="0"/>
    <x v="8"/>
    <s v="Texas"/>
    <n v="65057"/>
    <n v="28762"/>
    <s v="Online "/>
  </r>
  <r>
    <x v="0"/>
    <x v="8"/>
    <s v="Utah"/>
    <n v="7570"/>
    <n v="26955"/>
    <s v="In Store"/>
  </r>
  <r>
    <x v="0"/>
    <x v="8"/>
    <s v="Vermont"/>
    <n v="2268"/>
    <n v="29863"/>
    <s v="Online "/>
  </r>
  <r>
    <x v="0"/>
    <x v="8"/>
    <s v="Virginia"/>
    <n v="20743"/>
    <n v="27582"/>
    <s v="In Store"/>
  </r>
  <r>
    <x v="0"/>
    <x v="8"/>
    <s v="Washington"/>
    <n v="20637"/>
    <n v="32566"/>
    <s v="Online "/>
  </r>
  <r>
    <x v="0"/>
    <x v="8"/>
    <s v="West Virginia"/>
    <n v="4658"/>
    <n v="24256"/>
    <s v="Online "/>
  </r>
  <r>
    <x v="0"/>
    <x v="8"/>
    <s v="Wisconsin"/>
    <n v="17015"/>
    <n v="24758"/>
    <s v="In Store"/>
  </r>
  <r>
    <x v="0"/>
    <x v="8"/>
    <s v="Wyoming"/>
    <n v="2398"/>
    <n v="27994"/>
    <s v="In Store"/>
  </r>
  <r>
    <x v="0"/>
    <x v="9"/>
    <s v="Alabama"/>
    <n v="10189"/>
    <n v="44607"/>
    <s v="Online "/>
  </r>
  <r>
    <x v="0"/>
    <x v="9"/>
    <s v="Arizona"/>
    <n v="10674"/>
    <n v="45965"/>
    <s v="Online "/>
  </r>
  <r>
    <x v="0"/>
    <x v="9"/>
    <s v="Arkansas"/>
    <n v="5359"/>
    <n v="42115"/>
    <s v="In Store"/>
  </r>
  <r>
    <x v="0"/>
    <x v="9"/>
    <s v="California"/>
    <n v="97442"/>
    <n v="48293"/>
    <s v="In Store"/>
  </r>
  <r>
    <x v="0"/>
    <x v="9"/>
    <s v="Colorado"/>
    <n v="17008"/>
    <n v="48381"/>
    <s v="In Store"/>
  </r>
  <r>
    <x v="0"/>
    <x v="9"/>
    <s v="Connecticut"/>
    <n v="18146"/>
    <n v="40861"/>
    <s v="In Store"/>
  </r>
  <r>
    <x v="0"/>
    <x v="9"/>
    <s v="Delaware"/>
    <n v="2052"/>
    <n v="41636"/>
    <s v="In Store"/>
  </r>
  <r>
    <x v="0"/>
    <x v="9"/>
    <s v="Florida"/>
    <n v="56765"/>
    <n v="43969"/>
    <s v="Online "/>
  </r>
  <r>
    <x v="0"/>
    <x v="9"/>
    <s v="Georgia"/>
    <n v="18227"/>
    <n v="43971"/>
    <s v="Online "/>
  </r>
  <r>
    <x v="0"/>
    <x v="9"/>
    <s v="Idaho"/>
    <n v="3845"/>
    <n v="38615"/>
    <s v="In Store"/>
  </r>
  <r>
    <x v="0"/>
    <x v="9"/>
    <s v="Illinois"/>
    <n v="39884"/>
    <n v="49714"/>
    <s v="Online "/>
  </r>
  <r>
    <x v="0"/>
    <x v="9"/>
    <s v="Indiana"/>
    <n v="12916"/>
    <n v="39759"/>
    <s v="Online "/>
  </r>
  <r>
    <x v="0"/>
    <x v="9"/>
    <s v="Iowa"/>
    <n v="8547"/>
    <n v="42534"/>
    <s v="In Store"/>
  </r>
  <r>
    <x v="0"/>
    <x v="9"/>
    <s v="Kansas"/>
    <n v="5938"/>
    <n v="41624"/>
    <s v="In Store"/>
  </r>
  <r>
    <x v="0"/>
    <x v="9"/>
    <s v="Kentucky"/>
    <n v="10404"/>
    <n v="40846"/>
    <s v="Online "/>
  </r>
  <r>
    <x v="1"/>
    <x v="9"/>
    <s v="Louisiana"/>
    <n v="9280"/>
    <n v="44963"/>
    <s v="Online "/>
  </r>
  <r>
    <x v="1"/>
    <x v="9"/>
    <s v="Maine"/>
    <n v="3777"/>
    <n v="41322"/>
    <s v="In Store"/>
  </r>
  <r>
    <x v="1"/>
    <x v="9"/>
    <s v="Maryland"/>
    <n v="19358"/>
    <n v="50150"/>
    <s v="Online "/>
  </r>
  <r>
    <x v="1"/>
    <x v="9"/>
    <s v="Massachusetts"/>
    <n v="22046"/>
    <n v="46421"/>
    <s v="In Store"/>
  </r>
  <r>
    <x v="1"/>
    <x v="9"/>
    <s v="Michigan"/>
    <n v="32480"/>
    <n v="40330"/>
    <s v="Online "/>
  </r>
  <r>
    <x v="1"/>
    <x v="9"/>
    <s v="Minnesota"/>
    <n v="17266"/>
    <n v="41478"/>
    <s v="Online "/>
  </r>
  <r>
    <x v="1"/>
    <x v="9"/>
    <s v="Mississippi"/>
    <n v="4589"/>
    <n v="42243"/>
    <s v="In Store"/>
  </r>
  <r>
    <x v="1"/>
    <x v="9"/>
    <s v="Missouri"/>
    <n v="13240"/>
    <n v="41224"/>
    <s v="In Store"/>
  </r>
  <r>
    <x v="1"/>
    <x v="9"/>
    <s v="Montana"/>
    <n v="4153"/>
    <n v="37791"/>
    <s v="Online "/>
  </r>
  <r>
    <x v="1"/>
    <x v="9"/>
    <s v="Nebraska"/>
    <n v="4572"/>
    <n v="39587"/>
    <s v="Online "/>
  </r>
  <r>
    <x v="1"/>
    <x v="9"/>
    <s v="Nevada"/>
    <n v="5140"/>
    <n v="44479"/>
    <s v="In Store"/>
  </r>
  <r>
    <x v="1"/>
    <x v="9"/>
    <s v="New Hampshire"/>
    <n v="4011"/>
    <n v="45236"/>
    <s v="In Store"/>
  </r>
  <r>
    <x v="1"/>
    <x v="9"/>
    <s v="New Jersey"/>
    <n v="24469"/>
    <n v="43373"/>
    <s v="In Store"/>
  </r>
  <r>
    <x v="1"/>
    <x v="9"/>
    <s v="New Mexico"/>
    <n v="4216"/>
    <n v="41417"/>
    <s v="In Store"/>
  </r>
  <r>
    <x v="1"/>
    <x v="9"/>
    <s v="New York"/>
    <n v="72430"/>
    <n v="49410"/>
    <s v="In Store"/>
  </r>
  <r>
    <x v="1"/>
    <x v="9"/>
    <s v="North Carolina"/>
    <n v="24457"/>
    <n v="42624"/>
    <s v="Online "/>
  </r>
  <r>
    <x v="1"/>
    <x v="9"/>
    <s v="North Dakota"/>
    <n v="2047"/>
    <n v="44696"/>
    <s v="Online "/>
  </r>
  <r>
    <x v="1"/>
    <x v="9"/>
    <s v="Ohio"/>
    <n v="23639"/>
    <n v="41006"/>
    <s v="In Store"/>
  </r>
  <r>
    <x v="1"/>
    <x v="9"/>
    <s v="Oklahoma"/>
    <n v="6589"/>
    <n v="42151"/>
    <s v="Online "/>
  </r>
  <r>
    <x v="1"/>
    <x v="9"/>
    <s v="Oregon"/>
    <n v="25468"/>
    <n v="41467"/>
    <s v="Online "/>
  </r>
  <r>
    <x v="1"/>
    <x v="9"/>
    <s v="Pennsylvania"/>
    <n v="33082"/>
    <n v="41131"/>
    <s v="In Store"/>
  </r>
  <r>
    <x v="1"/>
    <x v="9"/>
    <s v="Rhode Island"/>
    <n v="3537"/>
    <n v="40466"/>
    <s v="In Store"/>
  </r>
  <r>
    <x v="1"/>
    <x v="9"/>
    <s v="South Carolina"/>
    <n v="12142"/>
    <n v="40386"/>
    <s v="Online "/>
  </r>
  <r>
    <x v="1"/>
    <x v="9"/>
    <s v="South Dakota"/>
    <n v="2223"/>
    <n v="40233"/>
    <s v="Online "/>
  </r>
  <r>
    <x v="1"/>
    <x v="9"/>
    <s v="Tennessee"/>
    <n v="15931"/>
    <n v="42227"/>
    <s v="In Store"/>
  </r>
  <r>
    <x v="1"/>
    <x v="9"/>
    <s v="Texas"/>
    <n v="57504"/>
    <n v="47110"/>
    <s v="Online "/>
  </r>
  <r>
    <x v="1"/>
    <x v="9"/>
    <s v="Utah"/>
    <n v="6492"/>
    <n v="43389"/>
    <s v="In Store"/>
  </r>
  <r>
    <x v="1"/>
    <x v="9"/>
    <s v="Vermont"/>
    <n v="1990"/>
    <n v="43394"/>
    <s v="Online "/>
  </r>
  <r>
    <x v="1"/>
    <x v="9"/>
    <s v="Virginia"/>
    <n v="29777"/>
    <n v="51136"/>
    <s v="Online "/>
  </r>
  <r>
    <x v="1"/>
    <x v="9"/>
    <s v="Washington"/>
    <n v="19915"/>
    <n v="48585"/>
    <s v="In Store"/>
  </r>
  <r>
    <x v="1"/>
    <x v="9"/>
    <s v="West Virginia"/>
    <n v="5797"/>
    <n v="38080"/>
    <s v="In Store"/>
  </r>
  <r>
    <x v="1"/>
    <x v="9"/>
    <s v="Wisconsin"/>
    <n v="13757"/>
    <n v="37908"/>
    <s v="Online "/>
  </r>
  <r>
    <x v="1"/>
    <x v="9"/>
    <s v="Wyoming"/>
    <n v="1655"/>
    <n v="45255"/>
    <s v="Online "/>
  </r>
  <r>
    <x v="2"/>
    <x v="0"/>
    <s v="Alabama"/>
    <n v="1843"/>
    <n v="62388"/>
    <s v="In Store"/>
  </r>
  <r>
    <x v="2"/>
    <x v="0"/>
    <s v="Arizona"/>
    <n v="1328"/>
    <n v="56854"/>
    <s v="In Store"/>
  </r>
  <r>
    <x v="2"/>
    <x v="0"/>
    <s v="Arkansas"/>
    <n v="2525"/>
    <n v="53616"/>
    <s v="In Store"/>
  </r>
  <r>
    <x v="2"/>
    <x v="0"/>
    <s v="California"/>
    <n v="17605"/>
    <n v="44595"/>
    <s v="In Store"/>
  </r>
  <r>
    <x v="2"/>
    <x v="0"/>
    <s v="Colorado"/>
    <n v="3256"/>
    <n v="94489"/>
    <s v="In Store"/>
  </r>
  <r>
    <x v="2"/>
    <x v="0"/>
    <s v="Connecticut"/>
    <n v="441"/>
    <n v="46054"/>
    <s v="Online "/>
  </r>
  <r>
    <x v="2"/>
    <x v="0"/>
    <s v="Delaware"/>
    <n v="177"/>
    <n v="45987"/>
    <s v="Online "/>
  </r>
  <r>
    <x v="2"/>
    <x v="0"/>
    <s v="Florida"/>
    <n v="5289"/>
    <n v="40681"/>
    <s v="In Store"/>
  </r>
  <r>
    <x v="2"/>
    <x v="0"/>
    <s v="Georgia"/>
    <n v="2630"/>
    <n v="48010"/>
    <s v="Online "/>
  </r>
  <r>
    <x v="2"/>
    <x v="0"/>
    <s v="Idaho"/>
    <n v="2500"/>
    <n v="45998"/>
    <s v="Online "/>
  </r>
  <r>
    <x v="2"/>
    <x v="0"/>
    <s v="Illinois"/>
    <n v="2785"/>
    <n v="56101"/>
    <s v="In Store"/>
  </r>
  <r>
    <x v="2"/>
    <x v="0"/>
    <s v="Indiana"/>
    <n v="2217"/>
    <n v="54605"/>
    <s v="In Store"/>
  </r>
  <r>
    <x v="2"/>
    <x v="0"/>
    <s v="Iowa"/>
    <n v="2830"/>
    <n v="48989"/>
    <s v="Online "/>
  </r>
  <r>
    <x v="2"/>
    <x v="0"/>
    <s v="Kansas"/>
    <n v="2658"/>
    <n v="53004"/>
    <s v="Online "/>
  </r>
  <r>
    <x v="2"/>
    <x v="0"/>
    <s v="Kentucky"/>
    <n v="1559"/>
    <n v="62223"/>
    <s v="In Store"/>
  </r>
  <r>
    <x v="2"/>
    <x v="0"/>
    <s v="Louisiana"/>
    <n v="3089"/>
    <n v="90277"/>
    <s v="Online "/>
  </r>
  <r>
    <x v="2"/>
    <x v="0"/>
    <s v="Maine"/>
    <n v="1372"/>
    <n v="47187"/>
    <s v="In Store"/>
  </r>
  <r>
    <x v="2"/>
    <x v="0"/>
    <s v="Maryland"/>
    <n v="723"/>
    <n v="49100"/>
    <s v="Online "/>
  </r>
  <r>
    <x v="2"/>
    <x v="0"/>
    <s v="Massachusetts"/>
    <n v="985"/>
    <n v="67244"/>
    <s v="Online "/>
  </r>
  <r>
    <x v="2"/>
    <x v="0"/>
    <s v="Michigan"/>
    <n v="3282"/>
    <n v="46516"/>
    <s v="In Store"/>
  </r>
  <r>
    <x v="2"/>
    <x v="0"/>
    <s v="Minnesota"/>
    <n v="3071"/>
    <n v="56521"/>
    <s v="In Store"/>
  </r>
  <r>
    <x v="2"/>
    <x v="0"/>
    <s v="Mississippi"/>
    <n v="2153"/>
    <n v="53028"/>
    <s v="Online "/>
  </r>
  <r>
    <x v="2"/>
    <x v="0"/>
    <s v="Missouri"/>
    <n v="1935"/>
    <n v="49331"/>
    <s v="Online "/>
  </r>
  <r>
    <x v="2"/>
    <x v="0"/>
    <s v="Montana"/>
    <n v="1771"/>
    <n v="73090"/>
    <s v="In Store"/>
  </r>
  <r>
    <x v="2"/>
    <x v="0"/>
    <s v="Nebraska"/>
    <n v="2378"/>
    <n v="47084"/>
    <s v="In Store"/>
  </r>
  <r>
    <x v="2"/>
    <x v="0"/>
    <s v="Nevada"/>
    <n v="641"/>
    <n v="88872"/>
    <s v="In Store"/>
  </r>
  <r>
    <x v="2"/>
    <x v="0"/>
    <s v="New Hampshire"/>
    <n v="344"/>
    <n v="48081"/>
    <s v="In Store"/>
  </r>
  <r>
    <x v="2"/>
    <x v="0"/>
    <s v="New Jersey"/>
    <n v="1003"/>
    <n v="45981"/>
    <s v="In Store"/>
  </r>
  <r>
    <x v="2"/>
    <x v="0"/>
    <s v="New Mexico"/>
    <n v="2007"/>
    <n v="70393"/>
    <s v="Online "/>
  </r>
  <r>
    <x v="2"/>
    <x v="0"/>
    <s v="New York"/>
    <n v="3062"/>
    <n v="47230"/>
    <s v="Online "/>
  </r>
  <r>
    <x v="2"/>
    <x v="0"/>
    <s v="North Carolina"/>
    <n v="3330"/>
    <n v="45062"/>
    <s v="In Store"/>
  </r>
  <r>
    <x v="2"/>
    <x v="0"/>
    <s v="North Dakota"/>
    <n v="1766"/>
    <n v="101073"/>
    <s v="Online "/>
  </r>
  <r>
    <x v="2"/>
    <x v="0"/>
    <s v="Ohio"/>
    <n v="2470"/>
    <n v="57145"/>
    <s v="Online "/>
  </r>
  <r>
    <x v="2"/>
    <x v="0"/>
    <s v="Oklahoma"/>
    <n v="4348"/>
    <n v="97135"/>
    <s v="In Store"/>
  </r>
  <r>
    <x v="2"/>
    <x v="0"/>
    <s v="Oregon"/>
    <n v="4560"/>
    <n v="43495"/>
    <s v="In Store"/>
  </r>
  <r>
    <x v="2"/>
    <x v="0"/>
    <s v="Pennsylvania"/>
    <n v="3585"/>
    <n v="68951"/>
    <s v="Online "/>
  </r>
  <r>
    <x v="2"/>
    <x v="0"/>
    <s v="Rhode Island"/>
    <n v="194"/>
    <n v="45071"/>
    <s v="Online "/>
  </r>
  <r>
    <x v="2"/>
    <x v="0"/>
    <s v="South Carolina"/>
    <n v="1286"/>
    <n v="46536"/>
    <s v="In Store"/>
  </r>
  <r>
    <x v="2"/>
    <x v="0"/>
    <s v="South Dakota"/>
    <n v="1047"/>
    <n v="48904"/>
    <s v="Online "/>
  </r>
  <r>
    <x v="2"/>
    <x v="0"/>
    <s v="Tennessee"/>
    <n v="1099"/>
    <n v="52634"/>
    <s v="In Store"/>
  </r>
  <r>
    <x v="2"/>
    <x v="0"/>
    <s v="Texas"/>
    <n v="19761"/>
    <n v="115449"/>
    <s v="Online "/>
  </r>
  <r>
    <x v="2"/>
    <x v="0"/>
    <s v="Utah"/>
    <n v="1002"/>
    <n v="67171"/>
    <s v="Online "/>
  </r>
  <r>
    <x v="2"/>
    <x v="0"/>
    <s v="Vermont"/>
    <n v="548"/>
    <n v="44605"/>
    <s v="In Store"/>
  </r>
  <r>
    <x v="2"/>
    <x v="0"/>
    <s v="Virginia"/>
    <n v="2101"/>
    <n v="53043"/>
    <s v="In Store"/>
  </r>
  <r>
    <x v="2"/>
    <x v="0"/>
    <s v="Washington"/>
    <n v="7317"/>
    <n v="39346"/>
    <s v="Online "/>
  </r>
  <r>
    <x v="2"/>
    <x v="0"/>
    <s v="West Virginia"/>
    <n v="1199"/>
    <n v="86012"/>
    <s v="Online "/>
  </r>
  <r>
    <x v="2"/>
    <x v="0"/>
    <s v="Wisconsin"/>
    <n v="2926"/>
    <n v="45437"/>
    <s v="In Store"/>
  </r>
  <r>
    <x v="2"/>
    <x v="0"/>
    <s v="Wyoming"/>
    <n v="1438"/>
    <n v="89751"/>
    <s v="In Store"/>
  </r>
  <r>
    <x v="2"/>
    <x v="1"/>
    <s v="Alabama"/>
    <n v="9897"/>
    <n v="59957"/>
    <s v="In Store"/>
  </r>
  <r>
    <x v="2"/>
    <x v="1"/>
    <s v="Arizona"/>
    <n v="12867"/>
    <n v="61989"/>
    <s v="In Store"/>
  </r>
  <r>
    <x v="2"/>
    <x v="1"/>
    <s v="Arkansas"/>
    <n v="6945"/>
    <n v="53988"/>
    <s v="In Store"/>
  </r>
  <r>
    <x v="2"/>
    <x v="1"/>
    <s v="California"/>
    <n v="80657"/>
    <n v="76084"/>
    <s v="Online "/>
  </r>
  <r>
    <x v="2"/>
    <x v="1"/>
    <s v="Colorado"/>
    <n v="19884"/>
    <n v="68414"/>
    <s v="Online "/>
  </r>
  <r>
    <x v="2"/>
    <x v="1"/>
    <s v="Connecticut"/>
    <n v="9399"/>
    <n v="75727"/>
    <s v="In Store"/>
  </r>
  <r>
    <x v="2"/>
    <x v="1"/>
    <s v="Delaware"/>
    <n v="2871"/>
    <n v="65797"/>
    <s v="Online "/>
  </r>
  <r>
    <x v="2"/>
    <x v="1"/>
    <s v="Florida"/>
    <n v="70819"/>
    <n v="57286"/>
    <s v="Online "/>
  </r>
  <r>
    <x v="2"/>
    <x v="1"/>
    <s v="Georgia"/>
    <n v="20577"/>
    <n v="67018"/>
    <s v="In Store"/>
  </r>
  <r>
    <x v="2"/>
    <x v="1"/>
    <s v="Idaho"/>
    <n v="8174"/>
    <n v="50285"/>
    <s v="In Store"/>
  </r>
  <r>
    <x v="2"/>
    <x v="1"/>
    <s v="Illinois"/>
    <n v="32305"/>
    <n v="77957"/>
    <s v="Online "/>
  </r>
  <r>
    <x v="2"/>
    <x v="1"/>
    <s v="Indiana"/>
    <n v="15176"/>
    <n v="64404"/>
    <s v="Online "/>
  </r>
  <r>
    <x v="2"/>
    <x v="1"/>
    <s v="Iowa"/>
    <n v="9447"/>
    <n v="63435"/>
    <s v="In Store"/>
  </r>
  <r>
    <x v="2"/>
    <x v="1"/>
    <s v="Kansas"/>
    <n v="7555"/>
    <n v="60735"/>
    <s v="Online "/>
  </r>
  <r>
    <x v="2"/>
    <x v="1"/>
    <s v="Kentucky"/>
    <n v="9466"/>
    <n v="59957"/>
    <s v="In Store"/>
  </r>
  <r>
    <x v="2"/>
    <x v="1"/>
    <s v="Louisiana"/>
    <n v="10844"/>
    <n v="69892"/>
    <s v="Online "/>
  </r>
  <r>
    <x v="2"/>
    <x v="1"/>
    <s v="Maine"/>
    <n v="5475"/>
    <n v="55575"/>
    <s v="Online "/>
  </r>
  <r>
    <x v="2"/>
    <x v="1"/>
    <s v="Maryland"/>
    <n v="16487"/>
    <n v="71971"/>
    <s v="In Store"/>
  </r>
  <r>
    <x v="2"/>
    <x v="1"/>
    <s v="Massachusetts"/>
    <n v="21120"/>
    <n v="84802"/>
    <s v="In Store"/>
  </r>
  <r>
    <x v="2"/>
    <x v="1"/>
    <s v="Michigan"/>
    <n v="19952"/>
    <n v="68378"/>
    <s v="Online "/>
  </r>
  <r>
    <x v="2"/>
    <x v="1"/>
    <s v="Minnesota"/>
    <n v="16480"/>
    <n v="73248"/>
    <s v="Online "/>
  </r>
  <r>
    <x v="2"/>
    <x v="1"/>
    <s v="Mississippi"/>
    <n v="5760"/>
    <n v="56325"/>
    <s v="In Store"/>
  </r>
  <r>
    <x v="2"/>
    <x v="1"/>
    <s v="Missouri"/>
    <n v="14591"/>
    <n v="65442"/>
    <s v="In Store"/>
  </r>
  <r>
    <x v="2"/>
    <x v="1"/>
    <s v="Montana"/>
    <n v="6514"/>
    <n v="58969"/>
    <s v="In Store"/>
  </r>
  <r>
    <x v="2"/>
    <x v="1"/>
    <s v="Nebraska"/>
    <n v="7068"/>
    <n v="57657"/>
    <s v="In Store"/>
  </r>
  <r>
    <x v="2"/>
    <x v="1"/>
    <s v="Nevada"/>
    <n v="5898"/>
    <n v="67123"/>
    <s v="In Store"/>
  </r>
  <r>
    <x v="2"/>
    <x v="1"/>
    <s v="New Hampshire"/>
    <n v="4498"/>
    <n v="68661"/>
    <s v="Online "/>
  </r>
  <r>
    <x v="2"/>
    <x v="1"/>
    <s v="New Jersey"/>
    <n v="22416"/>
    <n v="78658"/>
    <s v="Online "/>
  </r>
  <r>
    <x v="2"/>
    <x v="1"/>
    <s v="New Mexico"/>
    <n v="5337"/>
    <n v="55350"/>
    <s v="In Store"/>
  </r>
  <r>
    <x v="2"/>
    <x v="1"/>
    <s v="New York"/>
    <n v="50281"/>
    <n v="79248"/>
    <s v="Online "/>
  </r>
  <r>
    <x v="2"/>
    <x v="1"/>
    <s v="North Carolina"/>
    <n v="26741"/>
    <n v="60587"/>
    <s v="Online "/>
  </r>
  <r>
    <x v="2"/>
    <x v="1"/>
    <s v="North Dakota"/>
    <n v="3798"/>
    <n v="70586"/>
    <s v="In Store"/>
  </r>
  <r>
    <x v="2"/>
    <x v="1"/>
    <s v="Ohio"/>
    <n v="23076"/>
    <n v="67194"/>
    <s v="In Store"/>
  </r>
  <r>
    <x v="2"/>
    <x v="1"/>
    <s v="Oklahoma"/>
    <n v="9765"/>
    <n v="58777"/>
    <s v="Online "/>
  </r>
  <r>
    <x v="2"/>
    <x v="1"/>
    <s v="Oregon"/>
    <n v="14244"/>
    <n v="66523"/>
    <s v="Online "/>
  </r>
  <r>
    <x v="2"/>
    <x v="1"/>
    <s v="Pennsylvania"/>
    <n v="28749"/>
    <n v="72852"/>
    <s v="In Store"/>
  </r>
  <r>
    <x v="2"/>
    <x v="1"/>
    <s v="Rhode Island"/>
    <n v="3743"/>
    <n v="67579"/>
    <s v="Online "/>
  </r>
  <r>
    <x v="2"/>
    <x v="1"/>
    <s v="South Carolina"/>
    <n v="12124"/>
    <n v="58634"/>
    <s v="In Store"/>
  </r>
  <r>
    <x v="2"/>
    <x v="1"/>
    <s v="South Dakota"/>
    <n v="3884"/>
    <n v="54981"/>
    <s v="Online "/>
  </r>
  <r>
    <x v="2"/>
    <x v="1"/>
    <s v="Tennessee"/>
    <n v="12110"/>
    <n v="63033"/>
    <s v="Online "/>
  </r>
  <r>
    <x v="2"/>
    <x v="1"/>
    <s v="Texas"/>
    <n v="51405"/>
    <n v="71554"/>
    <s v="In Store"/>
  </r>
  <r>
    <x v="2"/>
    <x v="1"/>
    <s v="Utah"/>
    <n v="11572"/>
    <n v="57052"/>
    <s v="In Store"/>
  </r>
  <r>
    <x v="2"/>
    <x v="1"/>
    <s v="Vermont"/>
    <n v="2878"/>
    <n v="57025"/>
    <s v="Online "/>
  </r>
  <r>
    <x v="2"/>
    <x v="1"/>
    <s v="Virginia"/>
    <n v="21508"/>
    <n v="64050"/>
    <s v="Online "/>
  </r>
  <r>
    <x v="2"/>
    <x v="1"/>
    <s v="Washington"/>
    <n v="26015"/>
    <n v="70432"/>
    <s v="In Store"/>
  </r>
  <r>
    <x v="2"/>
    <x v="1"/>
    <s v="West Virginia"/>
    <n v="4435"/>
    <n v="78255"/>
    <s v="In Store"/>
  </r>
  <r>
    <x v="2"/>
    <x v="1"/>
    <s v="Wisconsin"/>
    <n v="14814"/>
    <n v="68063"/>
    <s v="In Store"/>
  </r>
  <r>
    <x v="2"/>
    <x v="1"/>
    <s v="Wyoming"/>
    <n v="3375"/>
    <n v="59554"/>
    <s v="In Store"/>
  </r>
  <r>
    <x v="2"/>
    <x v="2"/>
    <s v="Alabama"/>
    <n v="5566"/>
    <n v="63068"/>
    <s v="In Store"/>
  </r>
  <r>
    <x v="2"/>
    <x v="2"/>
    <s v="Arizona"/>
    <n v="4926"/>
    <n v="82139"/>
    <s v="Online "/>
  </r>
  <r>
    <x v="2"/>
    <x v="2"/>
    <s v="Arkansas"/>
    <n v="2918"/>
    <n v="53984"/>
    <s v="Online "/>
  </r>
  <r>
    <x v="2"/>
    <x v="2"/>
    <s v="California"/>
    <n v="44706"/>
    <n v="101627"/>
    <s v="In Store"/>
  </r>
  <r>
    <x v="2"/>
    <x v="2"/>
    <s v="Colorado"/>
    <n v="5804"/>
    <n v="76677"/>
    <s v="Online "/>
  </r>
  <r>
    <x v="2"/>
    <x v="2"/>
    <s v="Connecticut"/>
    <n v="4408"/>
    <n v="88569"/>
    <s v="Online "/>
  </r>
  <r>
    <x v="2"/>
    <x v="2"/>
    <s v="Delaware"/>
    <n v="661"/>
    <n v="70153"/>
    <s v="In Store"/>
  </r>
  <r>
    <x v="2"/>
    <x v="2"/>
    <s v="Florida"/>
    <n v="20548"/>
    <n v="67740"/>
    <s v="In Store"/>
  </r>
  <r>
    <x v="2"/>
    <x v="2"/>
    <s v="Georgia"/>
    <n v="9884"/>
    <n v="65168"/>
    <s v="Online "/>
  </r>
  <r>
    <x v="2"/>
    <x v="2"/>
    <s v="Idaho"/>
    <n v="2807"/>
    <n v="69932"/>
    <s v="Online "/>
  </r>
  <r>
    <x v="2"/>
    <x v="2"/>
    <s v="Illinois"/>
    <n v="17883"/>
    <n v="77895"/>
    <s v="In Store"/>
  </r>
  <r>
    <x v="2"/>
    <x v="2"/>
    <s v="Indiana"/>
    <n v="8825"/>
    <n v="68680"/>
    <s v="Online "/>
  </r>
  <r>
    <x v="2"/>
    <x v="2"/>
    <s v="Iowa"/>
    <n v="4142"/>
    <n v="66257"/>
    <s v="In Store"/>
  </r>
  <r>
    <x v="2"/>
    <x v="2"/>
    <s v="Kansas"/>
    <n v="3143"/>
    <n v="65206"/>
    <s v="Online "/>
  </r>
  <r>
    <x v="2"/>
    <x v="2"/>
    <s v="Kentucky"/>
    <n v="4443"/>
    <n v="65208"/>
    <s v="Online "/>
  </r>
  <r>
    <x v="2"/>
    <x v="2"/>
    <s v="Louisiana"/>
    <n v="4428"/>
    <n v="81881"/>
    <s v="In Store"/>
  </r>
  <r>
    <x v="2"/>
    <x v="2"/>
    <s v="Maine"/>
    <n v="1856"/>
    <n v="61894"/>
    <s v="In Store"/>
  </r>
  <r>
    <x v="2"/>
    <x v="2"/>
    <s v="Maryland"/>
    <n v="4035"/>
    <n v="84350"/>
    <s v="Online "/>
  </r>
  <r>
    <x v="2"/>
    <x v="2"/>
    <s v="Massachusetts"/>
    <n v="6711"/>
    <n v="94576"/>
    <s v="Online "/>
  </r>
  <r>
    <x v="2"/>
    <x v="2"/>
    <s v="Michigan"/>
    <n v="16070"/>
    <n v="73537"/>
    <s v="In Store"/>
  </r>
  <r>
    <x v="2"/>
    <x v="2"/>
    <s v="Minnesota"/>
    <n v="8487"/>
    <n v="73096"/>
    <s v="In Store"/>
  </r>
  <r>
    <x v="2"/>
    <x v="2"/>
    <s v="Mississippi"/>
    <n v="2421"/>
    <n v="55254"/>
    <s v="In Store"/>
  </r>
  <r>
    <x v="2"/>
    <x v="2"/>
    <s v="Missouri"/>
    <n v="6476"/>
    <n v="64359"/>
    <s v="In Store"/>
  </r>
  <r>
    <x v="2"/>
    <x v="2"/>
    <s v="Montana"/>
    <n v="1634"/>
    <n v="56194"/>
    <s v="In Store"/>
  </r>
  <r>
    <x v="2"/>
    <x v="2"/>
    <s v="Nebraska"/>
    <n v="1988"/>
    <n v="57566"/>
    <s v="Online "/>
  </r>
  <r>
    <x v="2"/>
    <x v="2"/>
    <s v="Nevada"/>
    <n v="2066"/>
    <n v="64543"/>
    <s v="Online "/>
  </r>
  <r>
    <x v="2"/>
    <x v="2"/>
    <s v="New Hampshire"/>
    <n v="2032"/>
    <n v="77722"/>
    <s v="In Store"/>
  </r>
  <r>
    <x v="2"/>
    <x v="2"/>
    <s v="New Jersey"/>
    <n v="8976"/>
    <n v="86088"/>
    <s v="Online "/>
  </r>
  <r>
    <x v="2"/>
    <x v="2"/>
    <s v="New Mexico"/>
    <n v="1768"/>
    <n v="59139"/>
    <s v="Online "/>
  </r>
  <r>
    <x v="2"/>
    <x v="2"/>
    <s v="New York"/>
    <n v="16910"/>
    <n v="73614"/>
    <s v="In Store"/>
  </r>
  <r>
    <x v="2"/>
    <x v="2"/>
    <s v="North Carolina"/>
    <n v="10219"/>
    <n v="65827"/>
    <s v="In Store"/>
  </r>
  <r>
    <x v="2"/>
    <x v="2"/>
    <s v="North Dakota"/>
    <n v="807"/>
    <n v="59882"/>
    <s v="Online "/>
  </r>
  <r>
    <x v="2"/>
    <x v="2"/>
    <s v="Ohio"/>
    <n v="15409"/>
    <n v="67487"/>
    <s v="Online "/>
  </r>
  <r>
    <x v="2"/>
    <x v="2"/>
    <s v="Oklahoma"/>
    <n v="4164"/>
    <n v="64770"/>
    <s v="In Store"/>
  </r>
  <r>
    <x v="2"/>
    <x v="2"/>
    <s v="Oregon"/>
    <n v="6240"/>
    <n v="76641"/>
    <s v="Online "/>
  </r>
  <r>
    <x v="2"/>
    <x v="2"/>
    <s v="Pennsylvania"/>
    <n v="14407"/>
    <n v="68561"/>
    <s v="In Store"/>
  </r>
  <r>
    <x v="2"/>
    <x v="2"/>
    <s v="Rhode Island"/>
    <n v="1572"/>
    <n v="64468"/>
    <s v="Online "/>
  </r>
  <r>
    <x v="2"/>
    <x v="2"/>
    <s v="South Carolina"/>
    <n v="6087"/>
    <n v="65522"/>
    <s v="Online "/>
  </r>
  <r>
    <x v="2"/>
    <x v="2"/>
    <s v="South Dakota"/>
    <n v="1084"/>
    <n v="55320"/>
    <s v="In Store"/>
  </r>
  <r>
    <x v="2"/>
    <x v="2"/>
    <s v="Tennessee"/>
    <n v="7051"/>
    <n v="65495"/>
    <s v="In Store"/>
  </r>
  <r>
    <x v="2"/>
    <x v="2"/>
    <s v="Texas"/>
    <n v="24758"/>
    <n v="83648"/>
    <s v="Online "/>
  </r>
  <r>
    <x v="2"/>
    <x v="2"/>
    <s v="Utah"/>
    <n v="4386"/>
    <n v="64006"/>
    <s v="Online "/>
  </r>
  <r>
    <x v="2"/>
    <x v="2"/>
    <s v="Vermont"/>
    <n v="1108"/>
    <n v="65390"/>
    <s v="In Store"/>
  </r>
  <r>
    <x v="2"/>
    <x v="2"/>
    <s v="Virginia"/>
    <n v="6750"/>
    <n v="65974"/>
    <s v="In Store"/>
  </r>
  <r>
    <x v="2"/>
    <x v="2"/>
    <s v="Washington"/>
    <n v="7798"/>
    <n v="85321"/>
    <s v="In Store"/>
  </r>
  <r>
    <x v="2"/>
    <x v="2"/>
    <s v="West Virginia"/>
    <n v="1268"/>
    <n v="66459"/>
    <s v="In Store"/>
  </r>
  <r>
    <x v="2"/>
    <x v="2"/>
    <s v="Wisconsin"/>
    <n v="9432"/>
    <n v="64047"/>
    <s v="In Store"/>
  </r>
  <r>
    <x v="2"/>
    <x v="2"/>
    <s v="Wyoming"/>
    <n v="600"/>
    <n v="73060"/>
    <s v="Online "/>
  </r>
  <r>
    <x v="2"/>
    <x v="3"/>
    <s v="Alabama"/>
    <n v="32481"/>
    <n v="47970"/>
    <s v="Online "/>
  </r>
  <r>
    <x v="2"/>
    <x v="3"/>
    <s v="Arizona"/>
    <n v="31775"/>
    <n v="52734"/>
    <s v="In Store"/>
  </r>
  <r>
    <x v="2"/>
    <x v="3"/>
    <s v="Arkansas"/>
    <n v="21642"/>
    <n v="47450"/>
    <s v="Online "/>
  </r>
  <r>
    <x v="2"/>
    <x v="3"/>
    <s v="California"/>
    <n v="196511"/>
    <n v="58020"/>
    <s v="Online "/>
  </r>
  <r>
    <x v="2"/>
    <x v="3"/>
    <s v="Colorado"/>
    <n v="35891"/>
    <n v="56043"/>
    <s v="In Store"/>
  </r>
  <r>
    <x v="2"/>
    <x v="3"/>
    <s v="Connecticut"/>
    <n v="24902"/>
    <n v="57041"/>
    <s v="In Store"/>
  </r>
  <r>
    <x v="2"/>
    <x v="3"/>
    <s v="Delaware"/>
    <n v="6850"/>
    <n v="46843"/>
    <s v="Online "/>
  </r>
  <r>
    <x v="2"/>
    <x v="3"/>
    <s v="Florida"/>
    <n v="139486"/>
    <n v="50766"/>
    <s v="Online "/>
  </r>
  <r>
    <x v="2"/>
    <x v="3"/>
    <s v="Georgia"/>
    <n v="60996"/>
    <n v="55352"/>
    <s v="In Store"/>
  </r>
  <r>
    <x v="2"/>
    <x v="3"/>
    <s v="Idaho"/>
    <n v="11969"/>
    <n v="45972"/>
    <s v="Online "/>
  </r>
  <r>
    <x v="2"/>
    <x v="3"/>
    <s v="Illinois"/>
    <n v="78063"/>
    <n v="57570"/>
    <s v="In Store"/>
  </r>
  <r>
    <x v="2"/>
    <x v="3"/>
    <s v="Indiana"/>
    <n v="40681"/>
    <n v="48092"/>
    <s v="Online "/>
  </r>
  <r>
    <x v="2"/>
    <x v="3"/>
    <s v="Iowa"/>
    <n v="23521"/>
    <n v="46539"/>
    <s v="Online "/>
  </r>
  <r>
    <x v="2"/>
    <x v="3"/>
    <s v="Kansas"/>
    <n v="20370"/>
    <n v="48235"/>
    <s v="In Store"/>
  </r>
  <r>
    <x v="2"/>
    <x v="3"/>
    <s v="Kentucky"/>
    <n v="28056"/>
    <n v="48623"/>
    <s v="In Store"/>
  </r>
  <r>
    <x v="2"/>
    <x v="3"/>
    <s v="Louisiana"/>
    <n v="30545"/>
    <n v="48196"/>
    <s v="Online "/>
  </r>
  <r>
    <x v="2"/>
    <x v="3"/>
    <s v="Maine"/>
    <n v="10761"/>
    <n v="43589"/>
    <s v="Online "/>
  </r>
  <r>
    <x v="2"/>
    <x v="3"/>
    <s v="Maryland"/>
    <n v="32767"/>
    <n v="52648"/>
    <s v="In Store"/>
  </r>
  <r>
    <x v="2"/>
    <x v="3"/>
    <s v="Massachusetts"/>
    <n v="42171"/>
    <n v="58937"/>
    <s v="In Store"/>
  </r>
  <r>
    <x v="2"/>
    <x v="3"/>
    <s v="Michigan"/>
    <n v="52459"/>
    <n v="53200"/>
    <s v="In Store"/>
  </r>
  <r>
    <x v="2"/>
    <x v="3"/>
    <s v="Minnesota"/>
    <n v="37272"/>
    <n v="55570"/>
    <s v="In Store"/>
  </r>
  <r>
    <x v="2"/>
    <x v="3"/>
    <s v="Mississippi"/>
    <n v="19763"/>
    <n v="42497"/>
    <s v="In Store"/>
  </r>
  <r>
    <x v="2"/>
    <x v="3"/>
    <s v="Missouri"/>
    <n v="38808"/>
    <n v="48469"/>
    <s v="Online "/>
  </r>
  <r>
    <x v="2"/>
    <x v="3"/>
    <s v="Montana"/>
    <n v="9250"/>
    <n v="45170"/>
    <s v="Online "/>
  </r>
  <r>
    <x v="2"/>
    <x v="3"/>
    <s v="Nebraska"/>
    <n v="14923"/>
    <n v="45891"/>
    <s v="In Store"/>
  </r>
  <r>
    <x v="2"/>
    <x v="3"/>
    <s v="Nevada"/>
    <n v="15829"/>
    <n v="50190"/>
    <s v="Online "/>
  </r>
  <r>
    <x v="2"/>
    <x v="3"/>
    <s v="New Hampshire"/>
    <n v="12509"/>
    <n v="53777"/>
    <s v="Online "/>
  </r>
  <r>
    <x v="2"/>
    <x v="3"/>
    <s v="New Jersey"/>
    <n v="54238"/>
    <n v="59723"/>
    <s v="In Store"/>
  </r>
  <r>
    <x v="2"/>
    <x v="3"/>
    <s v="New Mexico"/>
    <n v="10758"/>
    <n v="44078"/>
    <s v="In Store"/>
  </r>
  <r>
    <x v="2"/>
    <x v="3"/>
    <s v="New York"/>
    <n v="123741"/>
    <n v="57832"/>
    <s v="Online "/>
  </r>
  <r>
    <x v="2"/>
    <x v="3"/>
    <s v="North Carolina"/>
    <n v="61525"/>
    <n v="49092"/>
    <s v="Online "/>
  </r>
  <r>
    <x v="2"/>
    <x v="3"/>
    <s v="North Dakota"/>
    <n v="7753"/>
    <n v="55819"/>
    <s v="In Store"/>
  </r>
  <r>
    <x v="2"/>
    <x v="3"/>
    <s v="Ohio"/>
    <n v="68615"/>
    <n v="50247"/>
    <s v="Online "/>
  </r>
  <r>
    <x v="2"/>
    <x v="3"/>
    <s v="Oklahoma"/>
    <n v="23748"/>
    <n v="47554"/>
    <s v="In Store"/>
  </r>
  <r>
    <x v="2"/>
    <x v="3"/>
    <s v="Oregon"/>
    <n v="26503"/>
    <n v="50347"/>
    <s v="Online "/>
  </r>
  <r>
    <x v="2"/>
    <x v="3"/>
    <s v="Pennsylvania"/>
    <n v="74845"/>
    <n v="51000"/>
    <s v="Online "/>
  </r>
  <r>
    <x v="2"/>
    <x v="3"/>
    <s v="Rhode Island"/>
    <n v="7658"/>
    <n v="49902"/>
    <s v="In Store"/>
  </r>
  <r>
    <x v="2"/>
    <x v="3"/>
    <s v="South Carolina"/>
    <n v="30013"/>
    <n v="45429"/>
    <s v="In Store"/>
  </r>
  <r>
    <x v="2"/>
    <x v="3"/>
    <s v="South Dakota"/>
    <n v="8059"/>
    <n v="45650"/>
    <s v="Online "/>
  </r>
  <r>
    <x v="2"/>
    <x v="3"/>
    <s v="Tennessee"/>
    <n v="40040"/>
    <n v="52137"/>
    <s v="Online "/>
  </r>
  <r>
    <x v="2"/>
    <x v="3"/>
    <s v="Texas"/>
    <n v="147447"/>
    <n v="58337"/>
    <s v="In Store"/>
  </r>
  <r>
    <x v="2"/>
    <x v="3"/>
    <s v="Utah"/>
    <n v="19531"/>
    <n v="50163"/>
    <s v="Online "/>
  </r>
  <r>
    <x v="2"/>
    <x v="3"/>
    <s v="Vermont"/>
    <n v="5084"/>
    <n v="46351"/>
    <s v="Online "/>
  </r>
  <r>
    <x v="2"/>
    <x v="3"/>
    <s v="Virginia"/>
    <n v="43180"/>
    <n v="49886"/>
    <s v="In Store"/>
  </r>
  <r>
    <x v="2"/>
    <x v="3"/>
    <s v="Washington"/>
    <n v="39324"/>
    <n v="69994"/>
    <s v="Online "/>
  </r>
  <r>
    <x v="2"/>
    <x v="3"/>
    <s v="West Virginia"/>
    <n v="10925"/>
    <n v="44698"/>
    <s v="Online "/>
  </r>
  <r>
    <x v="2"/>
    <x v="3"/>
    <s v="Wisconsin"/>
    <n v="36496"/>
    <n v="47512"/>
    <s v="In Store"/>
  </r>
  <r>
    <x v="2"/>
    <x v="3"/>
    <s v="Wyoming"/>
    <n v="4830"/>
    <n v="48737"/>
    <s v="Online "/>
  </r>
  <r>
    <x v="2"/>
    <x v="4"/>
    <s v="Alabama"/>
    <n v="2168"/>
    <n v="66025"/>
    <s v="Online "/>
  </r>
  <r>
    <x v="2"/>
    <x v="4"/>
    <s v="Arizona"/>
    <n v="3113"/>
    <n v="81499"/>
    <s v="In Store"/>
  </r>
  <r>
    <x v="2"/>
    <x v="4"/>
    <s v="Arkansas"/>
    <n v="1210"/>
    <n v="59828"/>
    <s v="Online "/>
  </r>
  <r>
    <x v="2"/>
    <x v="4"/>
    <s v="California"/>
    <n v="26592"/>
    <n v="194173"/>
    <s v="Online "/>
  </r>
  <r>
    <x v="2"/>
    <x v="4"/>
    <s v="Colorado"/>
    <n v="4173"/>
    <n v="106735"/>
    <s v="In Store"/>
  </r>
  <r>
    <x v="2"/>
    <x v="4"/>
    <s v="Connecticut"/>
    <n v="2306"/>
    <n v="116642"/>
    <s v="Online "/>
  </r>
  <r>
    <x v="2"/>
    <x v="4"/>
    <s v="Delaware"/>
    <n v="433"/>
    <n v="71782"/>
    <s v="Online "/>
  </r>
  <r>
    <x v="2"/>
    <x v="4"/>
    <s v="Florida"/>
    <n v="11205"/>
    <n v="87168"/>
    <s v="In Store"/>
  </r>
  <r>
    <x v="2"/>
    <x v="4"/>
    <s v="Georgia"/>
    <n v="5113"/>
    <n v="102613"/>
    <s v="Online "/>
  </r>
  <r>
    <x v="2"/>
    <x v="4"/>
    <s v="Idaho"/>
    <n v="1223"/>
    <n v="58761"/>
    <s v="Online "/>
  </r>
  <r>
    <x v="2"/>
    <x v="4"/>
    <s v="Illinois"/>
    <n v="6688"/>
    <n v="97164"/>
    <s v="In Store"/>
  </r>
  <r>
    <x v="2"/>
    <x v="4"/>
    <s v="Indiana"/>
    <n v="2123"/>
    <n v="66371"/>
    <s v="Online "/>
  </r>
  <r>
    <x v="2"/>
    <x v="4"/>
    <s v="Iowa"/>
    <n v="1742"/>
    <n v="64519"/>
    <s v="Online "/>
  </r>
  <r>
    <x v="2"/>
    <x v="4"/>
    <s v="Kansas"/>
    <n v="1308"/>
    <n v="69399"/>
    <s v="In Store"/>
  </r>
  <r>
    <x v="2"/>
    <x v="4"/>
    <s v="Kentucky"/>
    <n v="1785"/>
    <n v="60629"/>
    <s v="Online "/>
  </r>
  <r>
    <x v="2"/>
    <x v="4"/>
    <s v="Louisiana"/>
    <n v="1716"/>
    <n v="64223"/>
    <s v="Online "/>
  </r>
  <r>
    <x v="2"/>
    <x v="4"/>
    <s v="Maine"/>
    <n v="849"/>
    <n v="60502"/>
    <s v="In Store"/>
  </r>
  <r>
    <x v="2"/>
    <x v="4"/>
    <s v="Maryland"/>
    <n v="2737"/>
    <n v="98844"/>
    <s v="Online "/>
  </r>
  <r>
    <x v="2"/>
    <x v="4"/>
    <s v="Massachusetts"/>
    <n v="5379"/>
    <n v="129118"/>
    <s v="Online "/>
  </r>
  <r>
    <x v="2"/>
    <x v="4"/>
    <s v="Michigan"/>
    <n v="6287"/>
    <n v="79556"/>
    <s v="In Store"/>
  </r>
  <r>
    <x v="2"/>
    <x v="4"/>
    <s v="Minnesota"/>
    <n v="3977"/>
    <n v="84903"/>
    <s v="Online "/>
  </r>
  <r>
    <x v="2"/>
    <x v="4"/>
    <s v="Mississippi"/>
    <n v="940"/>
    <n v="55173"/>
    <s v="Online "/>
  </r>
  <r>
    <x v="2"/>
    <x v="4"/>
    <s v="Missouri"/>
    <n v="3049"/>
    <n v="87842"/>
    <s v="In Store"/>
  </r>
  <r>
    <x v="2"/>
    <x v="4"/>
    <s v="Montana"/>
    <n v="801"/>
    <n v="60475"/>
    <s v="Online "/>
  </r>
  <r>
    <x v="2"/>
    <x v="4"/>
    <s v="Nebraska"/>
    <n v="973"/>
    <n v="70407"/>
    <s v="Online "/>
  </r>
  <r>
    <x v="2"/>
    <x v="4"/>
    <s v="Nevada"/>
    <n v="1541"/>
    <n v="76292"/>
    <s v="In Store"/>
  </r>
  <r>
    <x v="2"/>
    <x v="4"/>
    <s v="New Hampshire"/>
    <n v="892"/>
    <n v="99599"/>
    <s v="In Store"/>
  </r>
  <r>
    <x v="2"/>
    <x v="4"/>
    <s v="New Jersey"/>
    <n v="3722"/>
    <n v="120630"/>
    <s v="Online "/>
  </r>
  <r>
    <x v="2"/>
    <x v="4"/>
    <s v="New Mexico"/>
    <n v="987"/>
    <n v="59204"/>
    <s v="Online "/>
  </r>
  <r>
    <x v="2"/>
    <x v="4"/>
    <s v="New York"/>
    <n v="12672"/>
    <n v="135853"/>
    <s v="In Store"/>
  </r>
  <r>
    <x v="2"/>
    <x v="4"/>
    <s v="North Carolina"/>
    <n v="5238"/>
    <n v="89920"/>
    <s v="Online "/>
  </r>
  <r>
    <x v="2"/>
    <x v="4"/>
    <s v="North Dakota"/>
    <n v="395"/>
    <n v="76208"/>
    <s v="In Store"/>
  </r>
  <r>
    <x v="2"/>
    <x v="4"/>
    <s v="Ohio"/>
    <n v="4616"/>
    <n v="76006"/>
    <s v="Online "/>
  </r>
  <r>
    <x v="2"/>
    <x v="4"/>
    <s v="Oklahoma"/>
    <n v="1469"/>
    <n v="64997"/>
    <s v="Online "/>
  </r>
  <r>
    <x v="2"/>
    <x v="4"/>
    <s v="Oregon"/>
    <n v="3768"/>
    <n v="93733"/>
    <s v="In Store"/>
  </r>
  <r>
    <x v="2"/>
    <x v="4"/>
    <s v="Pennsylvania"/>
    <n v="4896"/>
    <n v="93091"/>
    <s v="In Store"/>
  </r>
  <r>
    <x v="2"/>
    <x v="4"/>
    <s v="Rhode Island"/>
    <n v="715"/>
    <n v="80327"/>
    <s v="Online "/>
  </r>
  <r>
    <x v="2"/>
    <x v="4"/>
    <s v="South Carolina"/>
    <n v="2548"/>
    <n v="67977"/>
    <s v="Online "/>
  </r>
  <r>
    <x v="2"/>
    <x v="4"/>
    <s v="South Dakota"/>
    <n v="561"/>
    <n v="55334"/>
    <s v="In Store"/>
  </r>
  <r>
    <x v="2"/>
    <x v="4"/>
    <s v="Tennessee"/>
    <n v="3519"/>
    <n v="79821"/>
    <s v="In Store"/>
  </r>
  <r>
    <x v="2"/>
    <x v="4"/>
    <s v="Texas"/>
    <n v="9828"/>
    <n v="93085"/>
    <s v="In Store"/>
  </r>
  <r>
    <x v="2"/>
    <x v="4"/>
    <s v="Utah"/>
    <n v="2489"/>
    <n v="84404"/>
    <s v="In Store"/>
  </r>
  <r>
    <x v="2"/>
    <x v="4"/>
    <s v="Vermont"/>
    <n v="505"/>
    <n v="65800"/>
    <s v="In Store"/>
  </r>
  <r>
    <x v="2"/>
    <x v="4"/>
    <s v="Virginia"/>
    <n v="4379"/>
    <n v="106731"/>
    <s v="Online "/>
  </r>
  <r>
    <x v="2"/>
    <x v="4"/>
    <s v="Washington"/>
    <n v="4629"/>
    <n v="200631"/>
    <s v="Online "/>
  </r>
  <r>
    <x v="2"/>
    <x v="4"/>
    <s v="West Virginia"/>
    <n v="789"/>
    <n v="58508"/>
    <s v="In Store"/>
  </r>
  <r>
    <x v="2"/>
    <x v="4"/>
    <s v="Wisconsin"/>
    <n v="2298"/>
    <n v="81414"/>
    <s v="Online "/>
  </r>
  <r>
    <x v="2"/>
    <x v="4"/>
    <s v="Wyoming"/>
    <n v="398"/>
    <n v="53401"/>
    <s v="Online "/>
  </r>
  <r>
    <x v="2"/>
    <x v="5"/>
    <s v="Alabama"/>
    <n v="13364"/>
    <n v="75240"/>
    <s v="In Store"/>
  </r>
  <r>
    <x v="2"/>
    <x v="5"/>
    <s v="Arizona"/>
    <n v="17978"/>
    <n v="76877"/>
    <s v="In Store"/>
  </r>
  <r>
    <x v="2"/>
    <x v="5"/>
    <s v="Arkansas"/>
    <n v="8418"/>
    <n v="64119"/>
    <s v="Online "/>
  </r>
  <r>
    <x v="2"/>
    <x v="5"/>
    <s v="California"/>
    <n v="106953"/>
    <n v="113228"/>
    <s v="Online "/>
  </r>
  <r>
    <x v="2"/>
    <x v="5"/>
    <s v="Colorado"/>
    <n v="23326"/>
    <n v="90615"/>
    <s v="In Store"/>
  </r>
  <r>
    <x v="2"/>
    <x v="5"/>
    <s v="Connecticut"/>
    <n v="10879"/>
    <n v="161433"/>
    <s v="Online "/>
  </r>
  <r>
    <x v="2"/>
    <x v="5"/>
    <s v="Delaware"/>
    <n v="2859"/>
    <n v="101574"/>
    <s v="In Store"/>
  </r>
  <r>
    <x v="2"/>
    <x v="5"/>
    <s v="Florida"/>
    <n v="73412"/>
    <n v="81337"/>
    <s v="Online "/>
  </r>
  <r>
    <x v="2"/>
    <x v="5"/>
    <s v="Georgia"/>
    <n v="26225"/>
    <n v="90587"/>
    <s v="Online "/>
  </r>
  <r>
    <x v="2"/>
    <x v="5"/>
    <s v="Idaho"/>
    <n v="5824"/>
    <n v="62024"/>
    <s v="In Store"/>
  </r>
  <r>
    <x v="2"/>
    <x v="5"/>
    <s v="Illinois"/>
    <n v="32448"/>
    <n v="115598"/>
    <s v="In Store"/>
  </r>
  <r>
    <x v="2"/>
    <x v="5"/>
    <s v="Indiana"/>
    <n v="16542"/>
    <n v="71167"/>
    <s v="Online "/>
  </r>
  <r>
    <x v="2"/>
    <x v="5"/>
    <s v="Iowa"/>
    <n v="10213"/>
    <n v="79894"/>
    <s v="Online "/>
  </r>
  <r>
    <x v="2"/>
    <x v="5"/>
    <s v="Kansas"/>
    <n v="8870"/>
    <n v="73710"/>
    <s v="In Store"/>
  </r>
  <r>
    <x v="2"/>
    <x v="5"/>
    <s v="Kentucky"/>
    <n v="11035"/>
    <n v="73733"/>
    <s v="In Store"/>
  </r>
  <r>
    <x v="2"/>
    <x v="5"/>
    <s v="Louisiana"/>
    <n v="13754"/>
    <n v="68731"/>
    <s v="In Store"/>
  </r>
  <r>
    <x v="2"/>
    <x v="5"/>
    <s v="Maine"/>
    <n v="3804"/>
    <n v="74174"/>
    <s v="In Store"/>
  </r>
  <r>
    <x v="2"/>
    <x v="5"/>
    <s v="Maryland"/>
    <n v="15277"/>
    <n v="100201"/>
    <s v="In Store"/>
  </r>
  <r>
    <x v="2"/>
    <x v="5"/>
    <s v="Massachusetts"/>
    <n v="17504"/>
    <n v="150514"/>
    <s v="Online "/>
  </r>
  <r>
    <x v="2"/>
    <x v="5"/>
    <s v="Michigan"/>
    <n v="19082"/>
    <n v="77568"/>
    <s v="Online "/>
  </r>
  <r>
    <x v="2"/>
    <x v="5"/>
    <s v="Minnesota"/>
    <n v="15877"/>
    <n v="101604"/>
    <s v="In Store"/>
  </r>
  <r>
    <x v="2"/>
    <x v="5"/>
    <s v="Mississippi"/>
    <n v="7959"/>
    <n v="59281"/>
    <s v="Online "/>
  </r>
  <r>
    <x v="2"/>
    <x v="5"/>
    <s v="Missouri"/>
    <n v="17251"/>
    <n v="78947"/>
    <s v="Online "/>
  </r>
  <r>
    <x v="2"/>
    <x v="5"/>
    <s v="Montana"/>
    <n v="4297"/>
    <n v="65315"/>
    <s v="In Store"/>
  </r>
  <r>
    <x v="2"/>
    <x v="5"/>
    <s v="Nebraska"/>
    <n v="6683"/>
    <n v="72817"/>
    <s v="In Store"/>
  </r>
  <r>
    <x v="2"/>
    <x v="5"/>
    <s v="Nevada"/>
    <n v="9082"/>
    <n v="72612"/>
    <s v="Online "/>
  </r>
  <r>
    <x v="2"/>
    <x v="5"/>
    <s v="New Hampshire"/>
    <n v="3838"/>
    <n v="100889"/>
    <s v="Online "/>
  </r>
  <r>
    <x v="2"/>
    <x v="5"/>
    <s v="New Jersey"/>
    <n v="19963"/>
    <n v="121066"/>
    <s v="In Store"/>
  </r>
  <r>
    <x v="2"/>
    <x v="5"/>
    <s v="New Mexico"/>
    <n v="5293"/>
    <n v="62048"/>
    <s v="Online "/>
  </r>
  <r>
    <x v="2"/>
    <x v="5"/>
    <s v="New York"/>
    <n v="64317"/>
    <n v="192871"/>
    <s v="In Store"/>
  </r>
  <r>
    <x v="2"/>
    <x v="5"/>
    <s v="North Carolina"/>
    <n v="27776"/>
    <n v="93311"/>
    <s v="Online "/>
  </r>
  <r>
    <x v="2"/>
    <x v="5"/>
    <s v="North Dakota"/>
    <n v="2995"/>
    <n v="69251"/>
    <s v="Online "/>
  </r>
  <r>
    <x v="2"/>
    <x v="5"/>
    <s v="Ohio"/>
    <n v="28783"/>
    <n v="78736"/>
    <s v="In Store"/>
  </r>
  <r>
    <x v="2"/>
    <x v="5"/>
    <s v="Oklahoma"/>
    <n v="11458"/>
    <n v="64044"/>
    <s v="In Store"/>
  </r>
  <r>
    <x v="2"/>
    <x v="5"/>
    <s v="Oregon"/>
    <n v="13030"/>
    <n v="75649"/>
    <s v="Online "/>
  </r>
  <r>
    <x v="2"/>
    <x v="5"/>
    <s v="Pennsylvania"/>
    <n v="28823"/>
    <n v="94831"/>
    <s v="Online "/>
  </r>
  <r>
    <x v="2"/>
    <x v="5"/>
    <s v="Rhode Island"/>
    <n v="2869"/>
    <n v="94061"/>
    <s v="In Store"/>
  </r>
  <r>
    <x v="2"/>
    <x v="5"/>
    <s v="South Carolina"/>
    <n v="13166"/>
    <n v="67713"/>
    <s v="In Store"/>
  </r>
  <r>
    <x v="2"/>
    <x v="5"/>
    <s v="South Dakota"/>
    <n v="3259"/>
    <n v="66160"/>
    <s v="In Store"/>
  </r>
  <r>
    <x v="2"/>
    <x v="5"/>
    <s v="Tennessee"/>
    <n v="15698"/>
    <n v="82718"/>
    <s v="In Store"/>
  </r>
  <r>
    <x v="2"/>
    <x v="5"/>
    <s v="Texas"/>
    <n v="73679"/>
    <n v="89356"/>
    <s v="In Store"/>
  </r>
  <r>
    <x v="2"/>
    <x v="5"/>
    <s v="Utah"/>
    <n v="11520"/>
    <n v="73933"/>
    <s v="Online "/>
  </r>
  <r>
    <x v="2"/>
    <x v="5"/>
    <s v="Vermont"/>
    <n v="1694"/>
    <n v="78078"/>
    <s v="Online "/>
  </r>
  <r>
    <x v="2"/>
    <x v="5"/>
    <s v="Virginia"/>
    <n v="21938"/>
    <n v="91723"/>
    <s v="In Store"/>
  </r>
  <r>
    <x v="2"/>
    <x v="5"/>
    <s v="Washington"/>
    <n v="17577"/>
    <n v="86466"/>
    <s v="Online "/>
  </r>
  <r>
    <x v="2"/>
    <x v="5"/>
    <s v="West Virginia"/>
    <n v="4029"/>
    <n v="59206"/>
    <s v="Online "/>
  </r>
  <r>
    <x v="2"/>
    <x v="5"/>
    <s v="Wisconsin"/>
    <n v="13917"/>
    <n v="77561"/>
    <s v="In Store"/>
  </r>
  <r>
    <x v="2"/>
    <x v="5"/>
    <s v="Wyoming"/>
    <n v="2283"/>
    <n v="63486"/>
    <s v="In Store"/>
  </r>
  <r>
    <x v="2"/>
    <x v="6"/>
    <s v="Alabama"/>
    <n v="21888"/>
    <n v="61653"/>
    <s v="Online "/>
  </r>
  <r>
    <x v="2"/>
    <x v="6"/>
    <s v="Arizona"/>
    <n v="35993"/>
    <n v="62745"/>
    <s v="Online "/>
  </r>
  <r>
    <x v="2"/>
    <x v="6"/>
    <s v="Arkansas"/>
    <n v="14308"/>
    <n v="66316"/>
    <s v="In Store"/>
  </r>
  <r>
    <x v="2"/>
    <x v="6"/>
    <s v="California"/>
    <n v="208425"/>
    <n v="97070"/>
    <s v="Online "/>
  </r>
  <r>
    <x v="2"/>
    <x v="6"/>
    <s v="Colorado"/>
    <n v="52525"/>
    <n v="87401"/>
    <s v="In Store"/>
  </r>
  <r>
    <x v="2"/>
    <x v="6"/>
    <s v="Connecticut"/>
    <n v="23279"/>
    <n v="93958"/>
    <s v="Online "/>
  </r>
  <r>
    <x v="2"/>
    <x v="6"/>
    <s v="Delaware"/>
    <n v="8956"/>
    <n v="86066"/>
    <s v="Online "/>
  </r>
  <r>
    <x v="2"/>
    <x v="6"/>
    <s v="Florida"/>
    <n v="161890"/>
    <n v="66914"/>
    <s v="In Store"/>
  </r>
  <r>
    <x v="2"/>
    <x v="6"/>
    <s v="Georgia"/>
    <n v="54714"/>
    <n v="72989"/>
    <s v="In Store"/>
  </r>
  <r>
    <x v="2"/>
    <x v="6"/>
    <s v="Idaho"/>
    <n v="11562"/>
    <n v="57695"/>
    <s v="Online "/>
  </r>
  <r>
    <x v="2"/>
    <x v="6"/>
    <s v="Illinois"/>
    <n v="74587"/>
    <n v="82586"/>
    <s v="Online "/>
  </r>
  <r>
    <x v="2"/>
    <x v="6"/>
    <s v="Indiana"/>
    <n v="29755"/>
    <n v="58468"/>
    <s v="In Store"/>
  </r>
  <r>
    <x v="2"/>
    <x v="6"/>
    <s v="Iowa"/>
    <n v="15839"/>
    <n v="60071"/>
    <s v="In Store"/>
  </r>
  <r>
    <x v="2"/>
    <x v="6"/>
    <s v="Kansas"/>
    <n v="16731"/>
    <n v="67288"/>
    <s v="In Store"/>
  </r>
  <r>
    <x v="2"/>
    <x v="6"/>
    <s v="Kentucky"/>
    <n v="20542"/>
    <n v="56087"/>
    <s v="In Store"/>
  </r>
  <r>
    <x v="2"/>
    <x v="6"/>
    <s v="Louisiana"/>
    <n v="24537"/>
    <n v="62446"/>
    <s v="In Store"/>
  </r>
  <r>
    <x v="2"/>
    <x v="6"/>
    <s v="Maine"/>
    <n v="9940"/>
    <n v="63328"/>
    <s v="Online "/>
  </r>
  <r>
    <x v="2"/>
    <x v="6"/>
    <s v="Maryland"/>
    <n v="42809"/>
    <n v="85500"/>
    <s v="Online "/>
  </r>
  <r>
    <x v="2"/>
    <x v="6"/>
    <s v="Massachusetts"/>
    <n v="47416"/>
    <n v="113875"/>
    <s v="In Store"/>
  </r>
  <r>
    <x v="2"/>
    <x v="6"/>
    <s v="Michigan"/>
    <n v="42545"/>
    <n v="75377"/>
    <s v="Online "/>
  </r>
  <r>
    <x v="2"/>
    <x v="6"/>
    <s v="Minnesota"/>
    <n v="32020"/>
    <n v="88535"/>
    <s v="Online "/>
  </r>
  <r>
    <x v="2"/>
    <x v="6"/>
    <s v="Mississippi"/>
    <n v="12259"/>
    <n v="48132"/>
    <s v="In Store"/>
  </r>
  <r>
    <x v="2"/>
    <x v="6"/>
    <s v="Missouri"/>
    <n v="32577"/>
    <n v="72429"/>
    <s v="In Store"/>
  </r>
  <r>
    <x v="2"/>
    <x v="6"/>
    <s v="Montana"/>
    <n v="9359"/>
    <n v="58271"/>
    <s v="Online "/>
  </r>
  <r>
    <x v="2"/>
    <x v="6"/>
    <s v="Nebraska"/>
    <n v="11582"/>
    <n v="64836"/>
    <s v="Online "/>
  </r>
  <r>
    <x v="2"/>
    <x v="6"/>
    <s v="Nevada"/>
    <n v="19970"/>
    <n v="67821"/>
    <s v="In Store"/>
  </r>
  <r>
    <x v="2"/>
    <x v="6"/>
    <s v="New Hampshire"/>
    <n v="12323"/>
    <n v="83486"/>
    <s v="Online "/>
  </r>
  <r>
    <x v="2"/>
    <x v="6"/>
    <s v="New Jersey"/>
    <n v="51837"/>
    <n v="96784"/>
    <s v="In Store"/>
  </r>
  <r>
    <x v="2"/>
    <x v="6"/>
    <s v="New Mexico"/>
    <n v="10669"/>
    <n v="67899"/>
    <s v="Online "/>
  </r>
  <r>
    <x v="2"/>
    <x v="6"/>
    <s v="New York"/>
    <n v="112471"/>
    <n v="101057"/>
    <s v="Online "/>
  </r>
  <r>
    <x v="2"/>
    <x v="6"/>
    <s v="North Carolina"/>
    <n v="58892"/>
    <n v="71609"/>
    <s v="In Store"/>
  </r>
  <r>
    <x v="2"/>
    <x v="6"/>
    <s v="North Dakota"/>
    <n v="5130"/>
    <n v="67774"/>
    <s v="In Store"/>
  </r>
  <r>
    <x v="2"/>
    <x v="6"/>
    <s v="Ohio"/>
    <n v="53280"/>
    <n v="70006"/>
    <s v="Online "/>
  </r>
  <r>
    <x v="2"/>
    <x v="6"/>
    <s v="Oklahoma"/>
    <n v="20594"/>
    <n v="58227"/>
    <s v="Online "/>
  </r>
  <r>
    <x v="2"/>
    <x v="6"/>
    <s v="Oregon"/>
    <n v="25462"/>
    <n v="75806"/>
    <s v="In Store"/>
  </r>
  <r>
    <x v="2"/>
    <x v="6"/>
    <s v="Pennsylvania"/>
    <n v="63415"/>
    <n v="84092"/>
    <s v="In Store"/>
  </r>
  <r>
    <x v="2"/>
    <x v="6"/>
    <s v="Rhode Island"/>
    <n v="8651"/>
    <n v="74957"/>
    <s v="In Store"/>
  </r>
  <r>
    <x v="2"/>
    <x v="6"/>
    <s v="South Carolina"/>
    <n v="26993"/>
    <n v="56391"/>
    <s v="In Store"/>
  </r>
  <r>
    <x v="2"/>
    <x v="6"/>
    <s v="South Dakota"/>
    <n v="5205"/>
    <n v="62384"/>
    <s v="In Store"/>
  </r>
  <r>
    <x v="2"/>
    <x v="6"/>
    <s v="Tennessee"/>
    <n v="29519"/>
    <n v="65851"/>
    <s v="Online "/>
  </r>
  <r>
    <x v="2"/>
    <x v="6"/>
    <s v="Texas"/>
    <n v="134025"/>
    <n v="80443"/>
    <s v="Online "/>
  </r>
  <r>
    <x v="2"/>
    <x v="6"/>
    <s v="Utah"/>
    <n v="23036"/>
    <n v="65543"/>
    <s v="In Store"/>
  </r>
  <r>
    <x v="2"/>
    <x v="6"/>
    <s v="Vermont"/>
    <n v="5661"/>
    <n v="70917"/>
    <s v="Online "/>
  </r>
  <r>
    <x v="2"/>
    <x v="6"/>
    <s v="Virginia"/>
    <n v="58849"/>
    <n v="93511"/>
    <s v="Online "/>
  </r>
  <r>
    <x v="2"/>
    <x v="6"/>
    <s v="Washington"/>
    <n v="40209"/>
    <n v="88245"/>
    <s v="In Store"/>
  </r>
  <r>
    <x v="2"/>
    <x v="6"/>
    <s v="West Virginia"/>
    <n v="8323"/>
    <n v="57745"/>
    <s v="In Store"/>
  </r>
  <r>
    <x v="2"/>
    <x v="6"/>
    <s v="Wisconsin"/>
    <n v="25856"/>
    <n v="66773"/>
    <s v="Online "/>
  </r>
  <r>
    <x v="2"/>
    <x v="6"/>
    <s v="Wyoming"/>
    <n v="4559"/>
    <n v="58783"/>
    <s v="Online "/>
  </r>
  <r>
    <x v="2"/>
    <x v="7"/>
    <s v="Alabama"/>
    <n v="12678"/>
    <n v="52432"/>
    <s v="In Store"/>
  </r>
  <r>
    <x v="2"/>
    <x v="7"/>
    <s v="Arizona"/>
    <n v="18037"/>
    <n v="57125"/>
    <s v="Online "/>
  </r>
  <r>
    <x v="2"/>
    <x v="7"/>
    <s v="Arkansas"/>
    <n v="15788"/>
    <n v="48468"/>
    <s v="In Store"/>
  </r>
  <r>
    <x v="2"/>
    <x v="7"/>
    <s v="California"/>
    <n v="618901"/>
    <n v="58187"/>
    <s v="Online "/>
  </r>
  <r>
    <x v="2"/>
    <x v="7"/>
    <s v="Colorado"/>
    <n v="21666"/>
    <n v="56156"/>
    <s v="Online "/>
  </r>
  <r>
    <x v="2"/>
    <x v="7"/>
    <s v="Connecticut"/>
    <n v="13090"/>
    <n v="61369"/>
    <s v="In Store"/>
  </r>
  <r>
    <x v="2"/>
    <x v="7"/>
    <s v="Delaware"/>
    <n v="5063"/>
    <n v="59795"/>
    <s v="In Store"/>
  </r>
  <r>
    <x v="2"/>
    <x v="7"/>
    <s v="Florida"/>
    <n v="73761"/>
    <n v="56781"/>
    <s v="Online "/>
  </r>
  <r>
    <x v="2"/>
    <x v="7"/>
    <s v="Georgia"/>
    <n v="28952"/>
    <n v="58062"/>
    <s v="Online "/>
  </r>
  <r>
    <x v="2"/>
    <x v="7"/>
    <s v="Idaho"/>
    <n v="7824"/>
    <n v="48047"/>
    <s v="In Store"/>
  </r>
  <r>
    <x v="2"/>
    <x v="7"/>
    <s v="Illinois"/>
    <n v="34720"/>
    <n v="56959"/>
    <s v="In Store"/>
  </r>
  <r>
    <x v="2"/>
    <x v="7"/>
    <s v="Indiana"/>
    <n v="15692"/>
    <n v="53681"/>
    <s v="In Store"/>
  </r>
  <r>
    <x v="2"/>
    <x v="7"/>
    <s v="Iowa"/>
    <n v="11589"/>
    <n v="49022"/>
    <s v="In Store"/>
  </r>
  <r>
    <x v="2"/>
    <x v="7"/>
    <s v="Kansas"/>
    <n v="10277"/>
    <n v="48586"/>
    <s v="In Store"/>
  </r>
  <r>
    <x v="2"/>
    <x v="7"/>
    <s v="Kentucky"/>
    <n v="18161"/>
    <n v="54210"/>
    <s v="Online "/>
  </r>
  <r>
    <x v="2"/>
    <x v="7"/>
    <s v="Louisiana"/>
    <n v="15480"/>
    <n v="49339"/>
    <s v="Online "/>
  </r>
  <r>
    <x v="2"/>
    <x v="7"/>
    <s v="Maine"/>
    <n v="5483"/>
    <n v="53535"/>
    <s v="In Store"/>
  </r>
  <r>
    <x v="2"/>
    <x v="7"/>
    <s v="Maryland"/>
    <n v="20856"/>
    <n v="60310"/>
    <s v="Online "/>
  </r>
  <r>
    <x v="2"/>
    <x v="7"/>
    <s v="Massachusetts"/>
    <n v="66364"/>
    <n v="64448"/>
    <s v="Online "/>
  </r>
  <r>
    <x v="2"/>
    <x v="7"/>
    <s v="Michigan"/>
    <n v="24822"/>
    <n v="55739"/>
    <s v="In Store"/>
  </r>
  <r>
    <x v="2"/>
    <x v="7"/>
    <s v="Minnesota"/>
    <n v="19210"/>
    <n v="57469"/>
    <s v="In Store"/>
  </r>
  <r>
    <x v="2"/>
    <x v="7"/>
    <s v="Mississippi"/>
    <n v="7531"/>
    <n v="47620"/>
    <s v="Online "/>
  </r>
  <r>
    <x v="2"/>
    <x v="7"/>
    <s v="Missouri"/>
    <n v="48555"/>
    <n v="52127"/>
    <s v="Online "/>
  </r>
  <r>
    <x v="2"/>
    <x v="7"/>
    <s v="Montana"/>
    <n v="4637"/>
    <n v="53539"/>
    <s v="In Store"/>
  </r>
  <r>
    <x v="2"/>
    <x v="7"/>
    <s v="Nebraska"/>
    <n v="12205"/>
    <n v="52678"/>
    <s v="Online "/>
  </r>
  <r>
    <x v="2"/>
    <x v="7"/>
    <s v="Nevada"/>
    <n v="8913"/>
    <n v="60167"/>
    <s v="In Store"/>
  </r>
  <r>
    <x v="2"/>
    <x v="7"/>
    <s v="New Hampshire"/>
    <n v="4700"/>
    <n v="62317"/>
    <s v="Online "/>
  </r>
  <r>
    <x v="2"/>
    <x v="7"/>
    <s v="New Jersey"/>
    <n v="37328"/>
    <n v="59402"/>
    <s v="Online "/>
  </r>
  <r>
    <x v="2"/>
    <x v="7"/>
    <s v="New Mexico"/>
    <n v="10221"/>
    <n v="47645"/>
    <s v="In Store"/>
  </r>
  <r>
    <x v="2"/>
    <x v="7"/>
    <s v="New York"/>
    <n v="67399"/>
    <n v="59467"/>
    <s v="In Store"/>
  </r>
  <r>
    <x v="2"/>
    <x v="7"/>
    <s v="North Carolina"/>
    <n v="27210"/>
    <n v="54381"/>
    <s v="Online "/>
  </r>
  <r>
    <x v="2"/>
    <x v="7"/>
    <s v="North Dakota"/>
    <n v="2558"/>
    <n v="57404"/>
    <s v="Online "/>
  </r>
  <r>
    <x v="2"/>
    <x v="7"/>
    <s v="Ohio"/>
    <n v="34508"/>
    <n v="52408"/>
    <s v="In Store"/>
  </r>
  <r>
    <x v="2"/>
    <x v="7"/>
    <s v="Oklahoma"/>
    <n v="13563"/>
    <n v="51570"/>
    <s v="In Store"/>
  </r>
  <r>
    <x v="2"/>
    <x v="7"/>
    <s v="Oregon"/>
    <n v="15708"/>
    <n v="56107"/>
    <s v="In Store"/>
  </r>
  <r>
    <x v="2"/>
    <x v="7"/>
    <s v="Pennsylvania"/>
    <n v="57768"/>
    <n v="57808"/>
    <s v="In Store"/>
  </r>
  <r>
    <x v="2"/>
    <x v="7"/>
    <s v="Rhode Island"/>
    <n v="4545"/>
    <n v="54716"/>
    <s v="In Store"/>
  </r>
  <r>
    <x v="2"/>
    <x v="7"/>
    <s v="South Carolina"/>
    <n v="11971"/>
    <n v="51993"/>
    <s v="Online "/>
  </r>
  <r>
    <x v="2"/>
    <x v="7"/>
    <s v="South Dakota"/>
    <n v="2839"/>
    <n v="56399"/>
    <s v="Online "/>
  </r>
  <r>
    <x v="2"/>
    <x v="7"/>
    <s v="Tennessee"/>
    <n v="16127"/>
    <n v="58099"/>
    <s v="In Store"/>
  </r>
  <r>
    <x v="2"/>
    <x v="7"/>
    <s v="Texas"/>
    <n v="90552"/>
    <n v="54036"/>
    <s v="Online "/>
  </r>
  <r>
    <x v="2"/>
    <x v="7"/>
    <s v="Utah"/>
    <n v="12264"/>
    <n v="49696"/>
    <s v="Online "/>
  </r>
  <r>
    <x v="2"/>
    <x v="7"/>
    <s v="Vermont"/>
    <n v="2463"/>
    <n v="52699"/>
    <s v="In Store"/>
  </r>
  <r>
    <x v="2"/>
    <x v="7"/>
    <s v="Virginia"/>
    <n v="43566"/>
    <n v="55627"/>
    <s v="In Store"/>
  </r>
  <r>
    <x v="2"/>
    <x v="7"/>
    <s v="Washington"/>
    <n v="61026"/>
    <n v="57354"/>
    <s v="Online "/>
  </r>
  <r>
    <x v="2"/>
    <x v="7"/>
    <s v="West Virginia"/>
    <n v="5765"/>
    <n v="52182"/>
    <s v="Online "/>
  </r>
  <r>
    <x v="2"/>
    <x v="7"/>
    <s v="Wisconsin"/>
    <n v="28013"/>
    <n v="55195"/>
    <s v="In Store"/>
  </r>
  <r>
    <x v="2"/>
    <x v="7"/>
    <s v="Wyoming"/>
    <n v="3338"/>
    <n v="48906"/>
    <s v="Online "/>
  </r>
  <r>
    <x v="2"/>
    <x v="8"/>
    <s v="Alabama"/>
    <n v="10993"/>
    <n v="22798"/>
    <s v="In Store"/>
  </r>
  <r>
    <x v="2"/>
    <x v="8"/>
    <s v="Arizona"/>
    <n v="13627"/>
    <n v="30580"/>
    <s v="Online "/>
  </r>
  <r>
    <x v="2"/>
    <x v="8"/>
    <s v="Arkansas"/>
    <n v="7168"/>
    <n v="22536"/>
    <s v="Online "/>
  </r>
  <r>
    <x v="2"/>
    <x v="8"/>
    <s v="California"/>
    <n v="111455"/>
    <n v="36527"/>
    <s v="In Store"/>
  </r>
  <r>
    <x v="2"/>
    <x v="8"/>
    <s v="Colorado"/>
    <n v="16939"/>
    <n v="31878"/>
    <s v="In Store"/>
  </r>
  <r>
    <x v="2"/>
    <x v="8"/>
    <s v="Connecticut"/>
    <n v="10668"/>
    <n v="29705"/>
    <s v="Online "/>
  </r>
  <r>
    <x v="2"/>
    <x v="8"/>
    <s v="Delaware"/>
    <n v="2637"/>
    <n v="26414"/>
    <s v="Online "/>
  </r>
  <r>
    <x v="2"/>
    <x v="8"/>
    <s v="Florida"/>
    <n v="56587"/>
    <n v="31881"/>
    <s v="In Store"/>
  </r>
  <r>
    <x v="2"/>
    <x v="8"/>
    <s v="Georgia"/>
    <n v="24275"/>
    <n v="26604"/>
    <s v="In Store"/>
  </r>
  <r>
    <x v="2"/>
    <x v="8"/>
    <s v="Idaho"/>
    <n v="5008"/>
    <n v="23141"/>
    <s v="In Store"/>
  </r>
  <r>
    <x v="2"/>
    <x v="8"/>
    <s v="Illinois"/>
    <n v="32619"/>
    <n v="29765"/>
    <s v="In Store"/>
  </r>
  <r>
    <x v="2"/>
    <x v="8"/>
    <s v="Indiana"/>
    <n v="15564"/>
    <n v="24981"/>
    <s v="In Store"/>
  </r>
  <r>
    <x v="2"/>
    <x v="8"/>
    <s v="Iowa"/>
    <n v="8670"/>
    <n v="22799"/>
    <s v="Online "/>
  </r>
  <r>
    <x v="2"/>
    <x v="8"/>
    <s v="Kansas"/>
    <n v="6895"/>
    <n v="22764"/>
    <s v="Online "/>
  </r>
  <r>
    <x v="2"/>
    <x v="8"/>
    <s v="Kentucky"/>
    <n v="10080"/>
    <n v="23719"/>
    <s v="In Store"/>
  </r>
  <r>
    <x v="2"/>
    <x v="8"/>
    <s v="Louisiana"/>
    <n v="12415"/>
    <n v="27264"/>
    <s v="Online "/>
  </r>
  <r>
    <x v="2"/>
    <x v="8"/>
    <s v="Maine"/>
    <n v="5047"/>
    <n v="28087"/>
    <s v="Online "/>
  </r>
  <r>
    <x v="2"/>
    <x v="8"/>
    <s v="Maryland"/>
    <n v="14772"/>
    <n v="30012"/>
    <s v="In Store"/>
  </r>
  <r>
    <x v="2"/>
    <x v="8"/>
    <s v="Massachusetts"/>
    <n v="20642"/>
    <n v="33758"/>
    <s v="In Store"/>
  </r>
  <r>
    <x v="2"/>
    <x v="8"/>
    <s v="Michigan"/>
    <n v="22025"/>
    <n v="26566"/>
    <s v="Online "/>
  </r>
  <r>
    <x v="2"/>
    <x v="8"/>
    <s v="Minnesota"/>
    <n v="15294"/>
    <n v="28507"/>
    <s v="Online "/>
  </r>
  <r>
    <x v="2"/>
    <x v="8"/>
    <s v="Mississippi"/>
    <n v="6464"/>
    <n v="23523"/>
    <s v="In Store"/>
  </r>
  <r>
    <x v="2"/>
    <x v="8"/>
    <s v="Missouri"/>
    <n v="14797"/>
    <n v="26892"/>
    <s v="Online "/>
  </r>
  <r>
    <x v="2"/>
    <x v="8"/>
    <s v="Montana"/>
    <n v="5071"/>
    <n v="25150"/>
    <s v="In Store"/>
  </r>
  <r>
    <x v="2"/>
    <x v="8"/>
    <s v="Nebraska"/>
    <n v="5561"/>
    <n v="22715"/>
    <s v="Online "/>
  </r>
  <r>
    <x v="2"/>
    <x v="8"/>
    <s v="Nevada"/>
    <n v="8499"/>
    <n v="39688"/>
    <s v="Online "/>
  </r>
  <r>
    <x v="2"/>
    <x v="8"/>
    <s v="New Hampshire"/>
    <n v="4595"/>
    <n v="27945"/>
    <s v="In Store"/>
  </r>
  <r>
    <x v="2"/>
    <x v="8"/>
    <s v="New Jersey"/>
    <n v="24132"/>
    <n v="32316"/>
    <s v="In Store"/>
  </r>
  <r>
    <x v="2"/>
    <x v="8"/>
    <s v="New Mexico"/>
    <n v="5107"/>
    <n v="24651"/>
    <s v="Online "/>
  </r>
  <r>
    <x v="2"/>
    <x v="8"/>
    <s v="New York"/>
    <n v="66285"/>
    <n v="39850"/>
    <s v="Online "/>
  </r>
  <r>
    <x v="2"/>
    <x v="8"/>
    <s v="North Carolina"/>
    <n v="25859"/>
    <n v="25767"/>
    <s v="In Store"/>
  </r>
  <r>
    <x v="2"/>
    <x v="8"/>
    <s v="North Dakota"/>
    <n v="2627"/>
    <n v="23889"/>
    <s v="In Store"/>
  </r>
  <r>
    <x v="2"/>
    <x v="8"/>
    <s v="Ohio"/>
    <n v="28523"/>
    <n v="25459"/>
    <s v="In Store"/>
  </r>
  <r>
    <x v="2"/>
    <x v="8"/>
    <s v="Oklahoma"/>
    <n v="9140"/>
    <n v="24204"/>
    <s v="In Store"/>
  </r>
  <r>
    <x v="2"/>
    <x v="8"/>
    <s v="Oregon"/>
    <n v="13794"/>
    <n v="28754"/>
    <s v="In Store"/>
  </r>
  <r>
    <x v="2"/>
    <x v="8"/>
    <s v="Pennsylvania"/>
    <n v="33471"/>
    <n v="27102"/>
    <s v="Online "/>
  </r>
  <r>
    <x v="2"/>
    <x v="8"/>
    <s v="Rhode Island"/>
    <n v="3748"/>
    <n v="28818"/>
    <s v="Online "/>
  </r>
  <r>
    <x v="2"/>
    <x v="8"/>
    <s v="South Carolina"/>
    <n v="12841"/>
    <n v="23991"/>
    <s v="In Store"/>
  </r>
  <r>
    <x v="2"/>
    <x v="8"/>
    <s v="South Dakota"/>
    <n v="3149"/>
    <n v="22954"/>
    <s v="Online "/>
  </r>
  <r>
    <x v="2"/>
    <x v="8"/>
    <s v="Tennessee"/>
    <n v="16427"/>
    <n v="29524"/>
    <s v="Online "/>
  </r>
  <r>
    <x v="2"/>
    <x v="8"/>
    <s v="Texas"/>
    <n v="62760"/>
    <n v="27861"/>
    <s v="In Store"/>
  </r>
  <r>
    <x v="2"/>
    <x v="8"/>
    <s v="Utah"/>
    <n v="7374"/>
    <n v="26121"/>
    <s v="In Store"/>
  </r>
  <r>
    <x v="2"/>
    <x v="8"/>
    <s v="Vermont"/>
    <n v="2279"/>
    <n v="29107"/>
    <s v="Online "/>
  </r>
  <r>
    <x v="2"/>
    <x v="8"/>
    <s v="Virginia"/>
    <n v="20479"/>
    <n v="26678"/>
    <s v="Online "/>
  </r>
  <r>
    <x v="2"/>
    <x v="8"/>
    <s v="Washington"/>
    <n v="20431"/>
    <n v="31357"/>
    <s v="In Store"/>
  </r>
  <r>
    <x v="2"/>
    <x v="8"/>
    <s v="West Virginia"/>
    <n v="4722"/>
    <n v="23916"/>
    <s v="Online "/>
  </r>
  <r>
    <x v="2"/>
    <x v="8"/>
    <s v="Wisconsin"/>
    <n v="16931"/>
    <n v="24305"/>
    <s v="In Store"/>
  </r>
  <r>
    <x v="2"/>
    <x v="8"/>
    <s v="Wyoming"/>
    <n v="2383"/>
    <n v="27270"/>
    <s v="Online "/>
  </r>
  <r>
    <x v="2"/>
    <x v="9"/>
    <s v="Alabama"/>
    <n v="10102"/>
    <n v="43839"/>
    <s v="Online "/>
  </r>
  <r>
    <x v="2"/>
    <x v="9"/>
    <s v="Arizona"/>
    <n v="11119"/>
    <n v="43697"/>
    <s v="In Store"/>
  </r>
  <r>
    <x v="2"/>
    <x v="9"/>
    <s v="Arkansas"/>
    <n v="5345"/>
    <n v="40843"/>
    <s v="In Store"/>
  </r>
  <r>
    <x v="2"/>
    <x v="9"/>
    <s v="California"/>
    <n v="95398"/>
    <n v="46668"/>
    <s v="Online "/>
  </r>
  <r>
    <x v="2"/>
    <x v="9"/>
    <s v="Colorado"/>
    <n v="16405"/>
    <n v="46987"/>
    <s v="Online "/>
  </r>
  <r>
    <x v="2"/>
    <x v="9"/>
    <s v="Connecticut"/>
    <n v="17517"/>
    <n v="39615"/>
    <s v="In Store"/>
  </r>
  <r>
    <x v="2"/>
    <x v="9"/>
    <s v="Delaware"/>
    <n v="2054"/>
    <n v="40259"/>
    <s v="In Store"/>
  </r>
  <r>
    <x v="2"/>
    <x v="9"/>
    <s v="Florida"/>
    <n v="55687"/>
    <n v="42402"/>
    <s v="In Store"/>
  </r>
  <r>
    <x v="2"/>
    <x v="9"/>
    <s v="Georgia"/>
    <n v="17999"/>
    <n v="42377"/>
    <s v="In Store"/>
  </r>
  <r>
    <x v="2"/>
    <x v="9"/>
    <s v="Idaho"/>
    <n v="3985"/>
    <n v="37284"/>
    <s v="In Store"/>
  </r>
  <r>
    <x v="2"/>
    <x v="9"/>
    <s v="Illinois"/>
    <n v="39449"/>
    <n v="48392"/>
    <s v="Online "/>
  </r>
  <r>
    <x v="2"/>
    <x v="9"/>
    <s v="Indiana"/>
    <n v="13122"/>
    <n v="38900"/>
    <s v="Online "/>
  </r>
  <r>
    <x v="2"/>
    <x v="9"/>
    <s v="Iowa"/>
    <n v="8669"/>
    <n v="40313"/>
    <s v="In Store"/>
  </r>
  <r>
    <x v="2"/>
    <x v="9"/>
    <s v="Kansas"/>
    <n v="5983"/>
    <n v="40478"/>
    <s v="Online "/>
  </r>
  <r>
    <x v="2"/>
    <x v="9"/>
    <s v="Kentucky"/>
    <n v="10697"/>
    <n v="39616"/>
    <s v="Online "/>
  </r>
  <r>
    <x v="2"/>
    <x v="9"/>
    <s v="Louisiana"/>
    <n v="9230"/>
    <n v="43854"/>
    <s v="In Store"/>
  </r>
  <r>
    <x v="2"/>
    <x v="9"/>
    <s v="Maine"/>
    <n v="3832"/>
    <n v="39967"/>
    <s v="In Store"/>
  </r>
  <r>
    <x v="2"/>
    <x v="9"/>
    <s v="Maryland"/>
    <n v="19354"/>
    <n v="49222"/>
    <s v="Online "/>
  </r>
  <r>
    <x v="2"/>
    <x v="9"/>
    <s v="Massachusetts"/>
    <n v="21621"/>
    <n v="44569"/>
    <s v="Online "/>
  </r>
  <r>
    <x v="2"/>
    <x v="9"/>
    <s v="Michigan"/>
    <n v="31024"/>
    <n v="39275"/>
    <s v="In Store"/>
  </r>
  <r>
    <x v="2"/>
    <x v="9"/>
    <s v="Minnesota"/>
    <n v="17099"/>
    <n v="40221"/>
    <s v="Online "/>
  </r>
  <r>
    <x v="2"/>
    <x v="9"/>
    <s v="Mississippi"/>
    <n v="4645"/>
    <n v="40491"/>
    <s v="In Store"/>
  </r>
  <r>
    <x v="2"/>
    <x v="9"/>
    <s v="Missouri"/>
    <n v="12996"/>
    <n v="40075"/>
    <s v="Online "/>
  </r>
  <r>
    <x v="2"/>
    <x v="9"/>
    <s v="Montana"/>
    <n v="4285"/>
    <n v="36293"/>
    <s v="Online "/>
  </r>
  <r>
    <x v="2"/>
    <x v="9"/>
    <s v="Nebraska"/>
    <n v="4614"/>
    <n v="38212"/>
    <s v="In Store"/>
  </r>
  <r>
    <x v="2"/>
    <x v="9"/>
    <s v="Nevada"/>
    <n v="5080"/>
    <n v="43484"/>
    <s v="In Store"/>
  </r>
  <r>
    <x v="2"/>
    <x v="9"/>
    <s v="New Hampshire"/>
    <n v="3934"/>
    <n v="43927"/>
    <s v="Online "/>
  </r>
  <r>
    <x v="2"/>
    <x v="9"/>
    <s v="New Jersey"/>
    <n v="24105"/>
    <n v="42518"/>
    <s v="Online "/>
  </r>
  <r>
    <x v="2"/>
    <x v="9"/>
    <s v="New Mexico"/>
    <n v="4073"/>
    <n v="40365"/>
    <s v="In Store"/>
  </r>
  <r>
    <x v="2"/>
    <x v="9"/>
    <s v="New York"/>
    <n v="73275"/>
    <n v="47910"/>
    <s v="In Store"/>
  </r>
  <r>
    <x v="2"/>
    <x v="9"/>
    <s v="North Carolina"/>
    <n v="23444"/>
    <n v="41102"/>
    <s v="In Store"/>
  </r>
  <r>
    <x v="2"/>
    <x v="9"/>
    <s v="North Dakota"/>
    <n v="2051"/>
    <n v="43216"/>
    <s v="In Store"/>
  </r>
  <r>
    <x v="2"/>
    <x v="9"/>
    <s v="Ohio"/>
    <n v="23542"/>
    <n v="40001"/>
    <s v="In Store"/>
  </r>
  <r>
    <x v="2"/>
    <x v="9"/>
    <s v="Oklahoma"/>
    <n v="6640"/>
    <n v="41221"/>
    <s v="Online "/>
  </r>
  <r>
    <x v="2"/>
    <x v="9"/>
    <s v="Oregon"/>
    <n v="24302"/>
    <n v="40031"/>
    <s v="Online "/>
  </r>
  <r>
    <x v="2"/>
    <x v="9"/>
    <s v="Pennsylvania"/>
    <n v="32530"/>
    <n v="39988"/>
    <s v="In Store"/>
  </r>
  <r>
    <x v="2"/>
    <x v="9"/>
    <s v="Rhode Island"/>
    <n v="3459"/>
    <n v="39322"/>
    <s v="Online "/>
  </r>
  <r>
    <x v="2"/>
    <x v="9"/>
    <s v="South Carolina"/>
    <n v="11329"/>
    <n v="38985"/>
    <s v="Online "/>
  </r>
  <r>
    <x v="2"/>
    <x v="9"/>
    <s v="South Dakota"/>
    <n v="2201"/>
    <n v="38874"/>
    <s v="In Store"/>
  </r>
  <r>
    <x v="2"/>
    <x v="9"/>
    <s v="Tennessee"/>
    <n v="15494"/>
    <n v="41137"/>
    <s v="In Store"/>
  </r>
  <r>
    <x v="2"/>
    <x v="9"/>
    <s v="Texas"/>
    <n v="56598"/>
    <n v="45429"/>
    <s v="Online "/>
  </r>
  <r>
    <x v="2"/>
    <x v="9"/>
    <s v="Utah"/>
    <n v="6320"/>
    <n v="41627"/>
    <s v="Online "/>
  </r>
  <r>
    <x v="2"/>
    <x v="9"/>
    <s v="Vermont"/>
    <n v="1954"/>
    <n v="42288"/>
    <s v="In Store"/>
  </r>
  <r>
    <x v="2"/>
    <x v="9"/>
    <s v="Virginia"/>
    <n v="36204"/>
    <n v="48804"/>
    <s v="Online "/>
  </r>
  <r>
    <x v="2"/>
    <x v="9"/>
    <s v="Washington"/>
    <n v="19893"/>
    <n v="46310"/>
    <s v="In Store"/>
  </r>
  <r>
    <x v="2"/>
    <x v="9"/>
    <s v="West Virginia"/>
    <n v="5536"/>
    <n v="37425"/>
    <s v="Online "/>
  </r>
  <r>
    <x v="2"/>
    <x v="9"/>
    <s v="Wisconsin"/>
    <n v="14009"/>
    <n v="36593"/>
    <s v="Online "/>
  </r>
  <r>
    <x v="2"/>
    <x v="9"/>
    <s v="Wyoming"/>
    <n v="1664"/>
    <n v="43155"/>
    <s v="In Store"/>
  </r>
  <r>
    <x v="3"/>
    <x v="0"/>
    <s v="Alabama"/>
    <n v="1815"/>
    <n v="58748"/>
    <s v="In Store"/>
  </r>
  <r>
    <x v="3"/>
    <x v="0"/>
    <s v="Arizona"/>
    <n v="1257"/>
    <n v="53116"/>
    <s v="Online "/>
  </r>
  <r>
    <x v="3"/>
    <x v="0"/>
    <s v="Arkansas"/>
    <n v="2551"/>
    <n v="52191"/>
    <s v="Online "/>
  </r>
  <r>
    <x v="3"/>
    <x v="0"/>
    <s v="California"/>
    <n v="17021"/>
    <n v="43249"/>
    <s v="In Store"/>
  </r>
  <r>
    <x v="3"/>
    <x v="0"/>
    <s v="Colorado"/>
    <n v="3202"/>
    <n v="90161"/>
    <s v="In Store"/>
  </r>
  <r>
    <x v="3"/>
    <x v="0"/>
    <s v="Connecticut"/>
    <n v="433"/>
    <n v="46017"/>
    <s v="In Store"/>
  </r>
  <r>
    <x v="3"/>
    <x v="0"/>
    <s v="Delaware"/>
    <n v="177"/>
    <n v="45651"/>
    <s v="In Store"/>
  </r>
  <r>
    <x v="3"/>
    <x v="0"/>
    <s v="Florida"/>
    <n v="5285"/>
    <n v="38773"/>
    <s v="In Store"/>
  </r>
  <r>
    <x v="3"/>
    <x v="0"/>
    <s v="Georgia"/>
    <n v="2594"/>
    <n v="47048"/>
    <s v="Online "/>
  </r>
  <r>
    <x v="3"/>
    <x v="0"/>
    <s v="Idaho"/>
    <n v="2448"/>
    <n v="44417"/>
    <s v="Online "/>
  </r>
  <r>
    <x v="3"/>
    <x v="0"/>
    <s v="Illinois"/>
    <n v="2730"/>
    <n v="54549"/>
    <s v="In Store"/>
  </r>
  <r>
    <x v="3"/>
    <x v="0"/>
    <s v="Indiana"/>
    <n v="2183"/>
    <n v="53269"/>
    <s v="Online "/>
  </r>
  <r>
    <x v="3"/>
    <x v="0"/>
    <s v="Iowa"/>
    <n v="2766"/>
    <n v="47388"/>
    <s v="Online "/>
  </r>
  <r>
    <x v="3"/>
    <x v="0"/>
    <s v="Kansas"/>
    <n v="2686"/>
    <n v="51105"/>
    <s v="In Store"/>
  </r>
  <r>
    <x v="3"/>
    <x v="0"/>
    <s v="Kentucky"/>
    <n v="1584"/>
    <n v="60943"/>
    <s v="In Store"/>
  </r>
  <r>
    <x v="3"/>
    <x v="0"/>
    <s v="Louisiana"/>
    <n v="3082"/>
    <n v="86128"/>
    <s v="Online "/>
  </r>
  <r>
    <x v="3"/>
    <x v="0"/>
    <s v="Maine"/>
    <n v="1370"/>
    <n v="46118"/>
    <s v="Online "/>
  </r>
  <r>
    <x v="3"/>
    <x v="0"/>
    <s v="Maryland"/>
    <n v="723"/>
    <n v="48478"/>
    <s v="In Store"/>
  </r>
  <r>
    <x v="3"/>
    <x v="0"/>
    <s v="Massachusetts"/>
    <n v="1030"/>
    <n v="67286"/>
    <s v="Online "/>
  </r>
  <r>
    <x v="3"/>
    <x v="0"/>
    <s v="Michigan"/>
    <n v="3203"/>
    <n v="44160"/>
    <s v="In Store"/>
  </r>
  <r>
    <x v="3"/>
    <x v="0"/>
    <s v="Minnesota"/>
    <n v="2992"/>
    <n v="53599"/>
    <s v="Online "/>
  </r>
  <r>
    <x v="3"/>
    <x v="0"/>
    <s v="Mississippi"/>
    <n v="2168"/>
    <n v="51681"/>
    <s v="Online "/>
  </r>
  <r>
    <x v="3"/>
    <x v="0"/>
    <s v="Missouri"/>
    <n v="1950"/>
    <n v="48894"/>
    <s v="In Store"/>
  </r>
  <r>
    <x v="3"/>
    <x v="0"/>
    <s v="Montana"/>
    <n v="1753"/>
    <n v="70781"/>
    <s v="In Store"/>
  </r>
  <r>
    <x v="3"/>
    <x v="0"/>
    <s v="Nebraska"/>
    <n v="2337"/>
    <n v="45544"/>
    <s v="Online "/>
  </r>
  <r>
    <x v="3"/>
    <x v="0"/>
    <s v="Nevada"/>
    <n v="612"/>
    <n v="88999"/>
    <s v="Online "/>
  </r>
  <r>
    <x v="3"/>
    <x v="0"/>
    <s v="New Hampshire"/>
    <n v="350"/>
    <n v="47972"/>
    <s v="In Store"/>
  </r>
  <r>
    <x v="3"/>
    <x v="0"/>
    <s v="New Jersey"/>
    <n v="1018"/>
    <n v="43279"/>
    <s v="In Store"/>
  </r>
  <r>
    <x v="3"/>
    <x v="0"/>
    <s v="New Mexico"/>
    <n v="1991"/>
    <n v="65989"/>
    <s v="In Store"/>
  </r>
  <r>
    <x v="3"/>
    <x v="0"/>
    <s v="New York"/>
    <n v="3023"/>
    <n v="45487"/>
    <s v="In Store"/>
  </r>
  <r>
    <x v="3"/>
    <x v="0"/>
    <s v="North Carolina"/>
    <n v="3306"/>
    <n v="43636"/>
    <s v="In Store"/>
  </r>
  <r>
    <x v="3"/>
    <x v="0"/>
    <s v="North Dakota"/>
    <n v="1771"/>
    <n v="95578"/>
    <s v="Online "/>
  </r>
  <r>
    <x v="3"/>
    <x v="0"/>
    <s v="Ohio"/>
    <n v="2483"/>
    <n v="54849"/>
    <s v="Online "/>
  </r>
  <r>
    <x v="3"/>
    <x v="0"/>
    <s v="Oklahoma"/>
    <n v="4333"/>
    <n v="94899"/>
    <s v="In Store"/>
  </r>
  <r>
    <x v="3"/>
    <x v="0"/>
    <s v="Oregon"/>
    <n v="4453"/>
    <n v="41362"/>
    <s v="Online "/>
  </r>
  <r>
    <x v="3"/>
    <x v="0"/>
    <s v="Pennsylvania"/>
    <n v="3498"/>
    <n v="69021"/>
    <s v="Online "/>
  </r>
  <r>
    <x v="3"/>
    <x v="0"/>
    <s v="South Carolina"/>
    <n v="1230"/>
    <n v="46520"/>
    <s v="In Store"/>
  </r>
  <r>
    <x v="3"/>
    <x v="0"/>
    <s v="South Dakota"/>
    <n v="1026"/>
    <n v="47459"/>
    <s v="In Store"/>
  </r>
  <r>
    <x v="3"/>
    <x v="0"/>
    <s v="Tennessee"/>
    <n v="1071"/>
    <n v="49908"/>
    <s v="Online "/>
  </r>
  <r>
    <x v="3"/>
    <x v="0"/>
    <s v="Texas"/>
    <n v="19580"/>
    <n v="113415"/>
    <s v="Online "/>
  </r>
  <r>
    <x v="3"/>
    <x v="0"/>
    <s v="Utah"/>
    <n v="1034"/>
    <n v="65120"/>
    <s v="In Store"/>
  </r>
  <r>
    <x v="3"/>
    <x v="0"/>
    <s v="Vermont"/>
    <n v="551"/>
    <n v="43223"/>
    <s v="Online "/>
  </r>
  <r>
    <x v="3"/>
    <x v="0"/>
    <s v="Virginia"/>
    <n v="2061"/>
    <n v="50371"/>
    <s v="In Store"/>
  </r>
  <r>
    <x v="3"/>
    <x v="0"/>
    <s v="Washington"/>
    <n v="7493"/>
    <n v="38082"/>
    <s v="Online "/>
  </r>
  <r>
    <x v="3"/>
    <x v="0"/>
    <s v="West Virginia"/>
    <n v="1221"/>
    <n v="82848"/>
    <s v="Online "/>
  </r>
  <r>
    <x v="3"/>
    <x v="0"/>
    <s v="Wisconsin"/>
    <n v="2865"/>
    <n v="43981"/>
    <s v="In Store"/>
  </r>
  <r>
    <x v="3"/>
    <x v="0"/>
    <s v="Wyoming"/>
    <n v="1442"/>
    <n v="87163"/>
    <s v="In Store"/>
  </r>
  <r>
    <x v="3"/>
    <x v="1"/>
    <s v="Alabama"/>
    <n v="9645"/>
    <n v="58230"/>
    <s v="Online "/>
  </r>
  <r>
    <x v="3"/>
    <x v="1"/>
    <s v="Arizona"/>
    <n v="11368"/>
    <n v="59440"/>
    <s v="Online "/>
  </r>
  <r>
    <x v="3"/>
    <x v="1"/>
    <s v="Arkansas"/>
    <n v="6817"/>
    <n v="53283"/>
    <s v="In Store"/>
  </r>
  <r>
    <x v="3"/>
    <x v="1"/>
    <s v="California"/>
    <n v="72972"/>
    <n v="73561"/>
    <s v="In Store"/>
  </r>
  <r>
    <x v="3"/>
    <x v="1"/>
    <s v="Colorado"/>
    <n v="19243"/>
    <n v="65444"/>
    <s v="In Store"/>
  </r>
  <r>
    <x v="3"/>
    <x v="1"/>
    <s v="Connecticut"/>
    <n v="9351"/>
    <n v="74641"/>
    <s v="In Store"/>
  </r>
  <r>
    <x v="3"/>
    <x v="1"/>
    <s v="Delaware"/>
    <n v="2777"/>
    <n v="65040"/>
    <s v="In Store"/>
  </r>
  <r>
    <x v="3"/>
    <x v="1"/>
    <s v="Florida"/>
    <n v="67384"/>
    <n v="55256"/>
    <s v="Online "/>
  </r>
  <r>
    <x v="3"/>
    <x v="1"/>
    <s v="Georgia"/>
    <n v="20135"/>
    <n v="64213"/>
    <s v="Online "/>
  </r>
  <r>
    <x v="3"/>
    <x v="1"/>
    <s v="Idaho"/>
    <n v="7660"/>
    <n v="48865"/>
    <s v="In Store"/>
  </r>
  <r>
    <x v="3"/>
    <x v="1"/>
    <s v="Illinois"/>
    <n v="31422"/>
    <n v="76893"/>
    <s v="Online "/>
  </r>
  <r>
    <x v="3"/>
    <x v="1"/>
    <s v="Indiana"/>
    <n v="14839"/>
    <n v="63099"/>
    <s v="Online "/>
  </r>
  <r>
    <x v="3"/>
    <x v="1"/>
    <s v="Iowa"/>
    <n v="9417"/>
    <n v="61415"/>
    <s v="In Store"/>
  </r>
  <r>
    <x v="3"/>
    <x v="1"/>
    <s v="Kansas"/>
    <n v="7584"/>
    <n v="58807"/>
    <s v="In Store"/>
  </r>
  <r>
    <x v="3"/>
    <x v="1"/>
    <s v="Kentucky"/>
    <n v="9339"/>
    <n v="59194"/>
    <s v="Online "/>
  </r>
  <r>
    <x v="3"/>
    <x v="1"/>
    <s v="Louisiana"/>
    <n v="10825"/>
    <n v="67781"/>
    <s v="Online "/>
  </r>
  <r>
    <x v="3"/>
    <x v="1"/>
    <s v="Maine"/>
    <n v="5502"/>
    <n v="53930"/>
    <s v="In Store"/>
  </r>
  <r>
    <x v="3"/>
    <x v="1"/>
    <s v="Maryland"/>
    <n v="16463"/>
    <n v="71027"/>
    <s v="Online "/>
  </r>
  <r>
    <x v="3"/>
    <x v="1"/>
    <s v="Massachusetts"/>
    <n v="21055"/>
    <n v="81405"/>
    <s v="In Store"/>
  </r>
  <r>
    <x v="3"/>
    <x v="1"/>
    <s v="Michigan"/>
    <n v="19544"/>
    <n v="67511"/>
    <s v="Online "/>
  </r>
  <r>
    <x v="3"/>
    <x v="1"/>
    <s v="Minnesota"/>
    <n v="15746"/>
    <n v="71464"/>
    <s v="Online "/>
  </r>
  <r>
    <x v="3"/>
    <x v="1"/>
    <s v="Mississippi"/>
    <n v="5670"/>
    <n v="54782"/>
    <s v="In Store"/>
  </r>
  <r>
    <x v="3"/>
    <x v="1"/>
    <s v="Missouri"/>
    <n v="15141"/>
    <n v="63823"/>
    <s v="In Store"/>
  </r>
  <r>
    <x v="3"/>
    <x v="1"/>
    <s v="Montana"/>
    <n v="6287"/>
    <n v="56369"/>
    <s v="Online "/>
  </r>
  <r>
    <x v="3"/>
    <x v="1"/>
    <s v="Nebraska"/>
    <n v="7053"/>
    <n v="55634"/>
    <s v="Online "/>
  </r>
  <r>
    <x v="3"/>
    <x v="1"/>
    <s v="Nevada"/>
    <n v="5859"/>
    <n v="64071"/>
    <s v="In Store"/>
  </r>
  <r>
    <x v="3"/>
    <x v="1"/>
    <s v="New Hampshire"/>
    <n v="4363"/>
    <n v="67497"/>
    <s v="In Store"/>
  </r>
  <r>
    <x v="3"/>
    <x v="1"/>
    <s v="New Jersey"/>
    <n v="21672"/>
    <n v="77145"/>
    <s v="In Store"/>
  </r>
  <r>
    <x v="3"/>
    <x v="1"/>
    <s v="New Mexico"/>
    <n v="5141"/>
    <n v="52369"/>
    <s v="In Store"/>
  </r>
  <r>
    <x v="3"/>
    <x v="1"/>
    <s v="New York"/>
    <n v="50064"/>
    <n v="77408"/>
    <s v="In Store"/>
  </r>
  <r>
    <x v="3"/>
    <x v="1"/>
    <s v="North Carolina"/>
    <n v="26057"/>
    <n v="58372"/>
    <s v="Online "/>
  </r>
  <r>
    <x v="3"/>
    <x v="1"/>
    <s v="North Dakota"/>
    <n v="4035"/>
    <n v="69029"/>
    <s v="Online "/>
  </r>
  <r>
    <x v="3"/>
    <x v="1"/>
    <s v="Ohio"/>
    <n v="23022"/>
    <n v="66831"/>
    <s v="In Store"/>
  </r>
  <r>
    <x v="3"/>
    <x v="1"/>
    <s v="Oklahoma"/>
    <n v="9823"/>
    <n v="56585"/>
    <s v="Online "/>
  </r>
  <r>
    <x v="3"/>
    <x v="1"/>
    <s v="Oregon"/>
    <n v="13468"/>
    <n v="63987"/>
    <s v="Online "/>
  </r>
  <r>
    <x v="3"/>
    <x v="1"/>
    <s v="Pennsylvania"/>
    <n v="28397"/>
    <n v="70769"/>
    <s v="In Store"/>
  </r>
  <r>
    <x v="3"/>
    <x v="1"/>
    <s v="South Carolina"/>
    <n v="11635"/>
    <n v="59542"/>
    <s v="In Store"/>
  </r>
  <r>
    <x v="3"/>
    <x v="1"/>
    <s v="South Dakota"/>
    <n v="3883"/>
    <n v="53385"/>
    <s v="Online "/>
  </r>
  <r>
    <x v="3"/>
    <x v="1"/>
    <s v="Tennessee"/>
    <n v="11745"/>
    <n v="62642"/>
    <s v="Online "/>
  </r>
  <r>
    <x v="3"/>
    <x v="1"/>
    <s v="Texas"/>
    <n v="49310"/>
    <n v="69219"/>
    <s v="In Store"/>
  </r>
  <r>
    <x v="3"/>
    <x v="1"/>
    <s v="Utah"/>
    <n v="10886"/>
    <n v="55132"/>
    <s v="Online "/>
  </r>
  <r>
    <x v="3"/>
    <x v="1"/>
    <s v="Vermont"/>
    <n v="2865"/>
    <n v="56125"/>
    <s v="In Store"/>
  </r>
  <r>
    <x v="3"/>
    <x v="1"/>
    <s v="Virginia"/>
    <n v="21256"/>
    <n v="62166"/>
    <s v="Online "/>
  </r>
  <r>
    <x v="3"/>
    <x v="1"/>
    <s v="Washington"/>
    <n v="25279"/>
    <n v="67249"/>
    <s v="Online "/>
  </r>
  <r>
    <x v="3"/>
    <x v="1"/>
    <s v="West Virginia"/>
    <n v="4402"/>
    <n v="63987"/>
    <s v="In Store"/>
  </r>
  <r>
    <x v="3"/>
    <x v="1"/>
    <s v="Wisconsin"/>
    <n v="14158"/>
    <n v="66136"/>
    <s v="In Store"/>
  </r>
  <r>
    <x v="3"/>
    <x v="1"/>
    <s v="Wyoming"/>
    <n v="3427"/>
    <n v="56877"/>
    <s v="Online "/>
  </r>
  <r>
    <x v="3"/>
    <x v="2"/>
    <s v="Alabama"/>
    <n v="5447"/>
    <n v="61197"/>
    <s v="Online "/>
  </r>
  <r>
    <x v="3"/>
    <x v="2"/>
    <s v="Arizona"/>
    <n v="4657"/>
    <n v="79528"/>
    <s v="In Store"/>
  </r>
  <r>
    <x v="3"/>
    <x v="2"/>
    <s v="Arkansas"/>
    <n v="2928"/>
    <n v="52766"/>
    <s v="In Store"/>
  </r>
  <r>
    <x v="3"/>
    <x v="2"/>
    <s v="California"/>
    <n v="42215"/>
    <n v="98246"/>
    <s v="In Store"/>
  </r>
  <r>
    <x v="3"/>
    <x v="2"/>
    <s v="Colorado"/>
    <n v="5750"/>
    <n v="75446"/>
    <s v="In Store"/>
  </r>
  <r>
    <x v="3"/>
    <x v="2"/>
    <s v="Connecticut"/>
    <n v="4460"/>
    <n v="87864"/>
    <s v="In Store"/>
  </r>
  <r>
    <x v="3"/>
    <x v="2"/>
    <s v="Delaware"/>
    <n v="688"/>
    <n v="68417"/>
    <s v="Online "/>
  </r>
  <r>
    <x v="3"/>
    <x v="2"/>
    <s v="Florida"/>
    <n v="20513"/>
    <n v="65389"/>
    <s v="Online "/>
  </r>
  <r>
    <x v="3"/>
    <x v="2"/>
    <s v="Georgia"/>
    <n v="9745"/>
    <n v="63889"/>
    <s v="In Store"/>
  </r>
  <r>
    <x v="3"/>
    <x v="2"/>
    <s v="Idaho"/>
    <n v="2750"/>
    <n v="67543"/>
    <s v="Online "/>
  </r>
  <r>
    <x v="3"/>
    <x v="2"/>
    <s v="Illinois"/>
    <n v="17979"/>
    <n v="76174"/>
    <s v="Online "/>
  </r>
  <r>
    <x v="3"/>
    <x v="2"/>
    <s v="Indiana"/>
    <n v="8554"/>
    <n v="67118"/>
    <s v="In Store"/>
  </r>
  <r>
    <x v="3"/>
    <x v="2"/>
    <s v="Iowa"/>
    <n v="4125"/>
    <n v="64617"/>
    <s v="In Store"/>
  </r>
  <r>
    <x v="3"/>
    <x v="2"/>
    <s v="Kansas"/>
    <n v="3164"/>
    <n v="63532"/>
    <s v="Online "/>
  </r>
  <r>
    <x v="3"/>
    <x v="2"/>
    <s v="Kentucky"/>
    <n v="4368"/>
    <n v="64143"/>
    <s v="Online "/>
  </r>
  <r>
    <x v="3"/>
    <x v="2"/>
    <s v="Louisiana"/>
    <n v="4464"/>
    <n v="78604"/>
    <s v="In Store"/>
  </r>
  <r>
    <x v="3"/>
    <x v="2"/>
    <s v="Maine"/>
    <n v="1877"/>
    <n v="61458"/>
    <s v="Online "/>
  </r>
  <r>
    <x v="3"/>
    <x v="2"/>
    <s v="Maryland"/>
    <n v="3901"/>
    <n v="83289"/>
    <s v="In Store"/>
  </r>
  <r>
    <x v="3"/>
    <x v="2"/>
    <s v="Massachusetts"/>
    <n v="6850"/>
    <n v="94132"/>
    <s v="Online "/>
  </r>
  <r>
    <x v="3"/>
    <x v="2"/>
    <s v="Michigan"/>
    <n v="15721"/>
    <n v="72395"/>
    <s v="Online "/>
  </r>
  <r>
    <x v="3"/>
    <x v="2"/>
    <s v="Minnesota"/>
    <n v="8369"/>
    <n v="71734"/>
    <s v="In Store"/>
  </r>
  <r>
    <x v="3"/>
    <x v="2"/>
    <s v="Mississippi"/>
    <n v="2441"/>
    <n v="54199"/>
    <s v="In Store"/>
  </r>
  <r>
    <x v="3"/>
    <x v="2"/>
    <s v="Missouri"/>
    <n v="6636"/>
    <n v="63139"/>
    <s v="Online "/>
  </r>
  <r>
    <x v="3"/>
    <x v="2"/>
    <s v="Montana"/>
    <n v="1572"/>
    <n v="54758"/>
    <s v="Online "/>
  </r>
  <r>
    <x v="3"/>
    <x v="2"/>
    <s v="Nebraska"/>
    <n v="1977"/>
    <n v="55568"/>
    <s v="In Store"/>
  </r>
  <r>
    <x v="3"/>
    <x v="2"/>
    <s v="Nevada"/>
    <n v="2043"/>
    <n v="62486"/>
    <s v="In Store"/>
  </r>
  <r>
    <x v="3"/>
    <x v="2"/>
    <s v="New Hampshire"/>
    <n v="2011"/>
    <n v="76482"/>
    <s v="In Store"/>
  </r>
  <r>
    <x v="3"/>
    <x v="2"/>
    <s v="New Jersey"/>
    <n v="8962"/>
    <n v="84813"/>
    <s v="In Store"/>
  </r>
  <r>
    <x v="3"/>
    <x v="2"/>
    <s v="New Mexico"/>
    <n v="1724"/>
    <n v="59328"/>
    <s v="In Store"/>
  </r>
  <r>
    <x v="3"/>
    <x v="2"/>
    <s v="New York"/>
    <n v="17319"/>
    <n v="71899"/>
    <s v="Online "/>
  </r>
  <r>
    <x v="3"/>
    <x v="2"/>
    <s v="North Carolina"/>
    <n v="10287"/>
    <n v="64368"/>
    <s v="Online "/>
  </r>
  <r>
    <x v="3"/>
    <x v="2"/>
    <s v="North Dakota"/>
    <n v="810"/>
    <n v="58594"/>
    <s v="In Store"/>
  </r>
  <r>
    <x v="3"/>
    <x v="2"/>
    <s v="Ohio"/>
    <n v="15430"/>
    <n v="66002"/>
    <s v="Online "/>
  </r>
  <r>
    <x v="3"/>
    <x v="2"/>
    <s v="Oklahoma"/>
    <n v="4230"/>
    <n v="61496"/>
    <s v="Online "/>
  </r>
  <r>
    <x v="3"/>
    <x v="2"/>
    <s v="Oregon"/>
    <n v="6175"/>
    <n v="74161"/>
    <s v="In Store"/>
  </r>
  <r>
    <x v="3"/>
    <x v="2"/>
    <s v="Pennsylvania"/>
    <n v="14414"/>
    <n v="67111"/>
    <s v="In Store"/>
  </r>
  <r>
    <x v="3"/>
    <x v="2"/>
    <s v="Rhode Island"/>
    <n v="1567"/>
    <n v="63616"/>
    <s v="Online "/>
  </r>
  <r>
    <x v="3"/>
    <x v="2"/>
    <s v="South Carolina"/>
    <n v="5906"/>
    <n v="64927"/>
    <s v="Online "/>
  </r>
  <r>
    <x v="3"/>
    <x v="2"/>
    <s v="South Dakota"/>
    <n v="1091"/>
    <n v="53877"/>
    <s v="In Store"/>
  </r>
  <r>
    <x v="3"/>
    <x v="2"/>
    <s v="Tennessee"/>
    <n v="6835"/>
    <n v="65526"/>
    <s v="Online "/>
  </r>
  <r>
    <x v="3"/>
    <x v="2"/>
    <s v="Texas"/>
    <n v="24275"/>
    <n v="81813"/>
    <s v="In Store"/>
  </r>
  <r>
    <x v="3"/>
    <x v="2"/>
    <s v="Utah"/>
    <n v="4248"/>
    <n v="62723"/>
    <s v="Online "/>
  </r>
  <r>
    <x v="3"/>
    <x v="2"/>
    <s v="Vermont"/>
    <n v="1105"/>
    <n v="64004"/>
    <s v="Online "/>
  </r>
  <r>
    <x v="3"/>
    <x v="2"/>
    <s v="Virginia"/>
    <n v="6475"/>
    <n v="63894"/>
    <s v="In Store"/>
  </r>
  <r>
    <x v="3"/>
    <x v="2"/>
    <s v="Washington"/>
    <n v="7671"/>
    <n v="82290"/>
    <s v="In Store"/>
  </r>
  <r>
    <x v="3"/>
    <x v="2"/>
    <s v="West Virginia"/>
    <n v="1272"/>
    <n v="64624"/>
    <s v="Online "/>
  </r>
  <r>
    <x v="3"/>
    <x v="2"/>
    <s v="Wisconsin"/>
    <n v="9356"/>
    <n v="63001"/>
    <s v="Online "/>
  </r>
  <r>
    <x v="3"/>
    <x v="2"/>
    <s v="Wyoming"/>
    <n v="598"/>
    <n v="71834"/>
    <s v="In Store"/>
  </r>
  <r>
    <x v="3"/>
    <x v="3"/>
    <s v="Alabama"/>
    <n v="32410"/>
    <n v="46518"/>
    <s v="In Store"/>
  </r>
  <r>
    <x v="3"/>
    <x v="3"/>
    <s v="Arizona"/>
    <n v="29489"/>
    <n v="51126"/>
    <s v="In Store"/>
  </r>
  <r>
    <x v="3"/>
    <x v="3"/>
    <s v="Arkansas"/>
    <n v="21486"/>
    <n v="46275"/>
    <s v="In Store"/>
  </r>
  <r>
    <x v="3"/>
    <x v="3"/>
    <s v="California"/>
    <n v="185826"/>
    <n v="57095"/>
    <s v="In Store"/>
  </r>
  <r>
    <x v="3"/>
    <x v="3"/>
    <s v="Colorado"/>
    <n v="35715"/>
    <n v="54601"/>
    <s v="Online "/>
  </r>
  <r>
    <x v="3"/>
    <x v="3"/>
    <s v="Connecticut"/>
    <n v="25027"/>
    <n v="56064"/>
    <s v="Online "/>
  </r>
  <r>
    <x v="3"/>
    <x v="3"/>
    <s v="Delaware"/>
    <n v="6681"/>
    <n v="45700"/>
    <s v="In Store"/>
  </r>
  <r>
    <x v="3"/>
    <x v="3"/>
    <s v="Florida"/>
    <n v="139501"/>
    <n v="49229"/>
    <s v="Online "/>
  </r>
  <r>
    <x v="3"/>
    <x v="3"/>
    <s v="Georgia"/>
    <n v="60382"/>
    <n v="54763"/>
    <s v="Online "/>
  </r>
  <r>
    <x v="3"/>
    <x v="3"/>
    <s v="Idaho"/>
    <n v="11706"/>
    <n v="44856"/>
    <s v="In Store"/>
  </r>
  <r>
    <x v="3"/>
    <x v="3"/>
    <s v="Illinois"/>
    <n v="77273"/>
    <n v="56025"/>
    <s v="In Store"/>
  </r>
  <r>
    <x v="3"/>
    <x v="3"/>
    <s v="Indiana"/>
    <n v="40630"/>
    <n v="46479"/>
    <s v="Online "/>
  </r>
  <r>
    <x v="3"/>
    <x v="3"/>
    <s v="Iowa"/>
    <n v="23446"/>
    <n v="45025"/>
    <s v="Online "/>
  </r>
  <r>
    <x v="3"/>
    <x v="3"/>
    <s v="Kansas"/>
    <n v="20676"/>
    <n v="46705"/>
    <s v="In Store"/>
  </r>
  <r>
    <x v="3"/>
    <x v="3"/>
    <s v="Kentucky"/>
    <n v="27941"/>
    <n v="47261"/>
    <s v="Online "/>
  </r>
  <r>
    <x v="3"/>
    <x v="3"/>
    <s v="Louisiana"/>
    <n v="30444"/>
    <n v="46938"/>
    <s v="In Store"/>
  </r>
  <r>
    <x v="3"/>
    <x v="3"/>
    <s v="Maine"/>
    <n v="11060"/>
    <n v="42287"/>
    <s v="Online "/>
  </r>
  <r>
    <x v="3"/>
    <x v="3"/>
    <s v="Maryland"/>
    <n v="33064"/>
    <n v="51367"/>
    <s v="Online "/>
  </r>
  <r>
    <x v="3"/>
    <x v="3"/>
    <s v="Massachusetts"/>
    <n v="42906"/>
    <n v="57500"/>
    <s v="In Store"/>
  </r>
  <r>
    <x v="3"/>
    <x v="3"/>
    <s v="Michigan"/>
    <n v="52149"/>
    <n v="51628"/>
    <s v="In Store"/>
  </r>
  <r>
    <x v="3"/>
    <x v="3"/>
    <s v="Minnesota"/>
    <n v="36334"/>
    <n v="54273"/>
    <s v="Online "/>
  </r>
  <r>
    <x v="3"/>
    <x v="3"/>
    <s v="Mississippi"/>
    <n v="19589"/>
    <n v="41324"/>
    <s v="Online "/>
  </r>
  <r>
    <x v="3"/>
    <x v="3"/>
    <s v="Missouri"/>
    <n v="40324"/>
    <n v="47095"/>
    <s v="In Store"/>
  </r>
  <r>
    <x v="3"/>
    <x v="3"/>
    <s v="Montana"/>
    <n v="9270"/>
    <n v="44067"/>
    <s v="In Store"/>
  </r>
  <r>
    <x v="3"/>
    <x v="3"/>
    <s v="Nebraska"/>
    <n v="15024"/>
    <n v="44493"/>
    <s v="In Store"/>
  </r>
  <r>
    <x v="3"/>
    <x v="3"/>
    <s v="Nevada"/>
    <n v="15910"/>
    <n v="48847"/>
    <s v="In Store"/>
  </r>
  <r>
    <x v="3"/>
    <x v="3"/>
    <s v="New Hampshire"/>
    <n v="12612"/>
    <n v="52101"/>
    <s v="In Store"/>
  </r>
  <r>
    <x v="3"/>
    <x v="3"/>
    <s v="New Jersey"/>
    <n v="53977"/>
    <n v="58631"/>
    <s v="Online "/>
  </r>
  <r>
    <x v="3"/>
    <x v="3"/>
    <s v="New Mexico"/>
    <n v="10538"/>
    <n v="42519"/>
    <s v="Online "/>
  </r>
  <r>
    <x v="3"/>
    <x v="3"/>
    <s v="New York"/>
    <n v="126549"/>
    <n v="56389"/>
    <s v="In Store"/>
  </r>
  <r>
    <x v="3"/>
    <x v="3"/>
    <s v="North Carolina"/>
    <n v="61042"/>
    <n v="47845"/>
    <s v="Online "/>
  </r>
  <r>
    <x v="3"/>
    <x v="3"/>
    <s v="North Dakota"/>
    <n v="7819"/>
    <n v="53910"/>
    <s v="Online "/>
  </r>
  <r>
    <x v="3"/>
    <x v="3"/>
    <s v="Ohio"/>
    <n v="68763"/>
    <n v="48564"/>
    <s v="In Store"/>
  </r>
  <r>
    <x v="3"/>
    <x v="3"/>
    <s v="Oklahoma"/>
    <n v="23838"/>
    <n v="47040"/>
    <s v="In Store"/>
  </r>
  <r>
    <x v="3"/>
    <x v="3"/>
    <s v="Oregon"/>
    <n v="26684"/>
    <n v="48870"/>
    <s v="Online "/>
  </r>
  <r>
    <x v="3"/>
    <x v="3"/>
    <s v="Pennsylvania"/>
    <n v="75374"/>
    <n v="49972"/>
    <s v="Online "/>
  </r>
  <r>
    <x v="3"/>
    <x v="3"/>
    <s v="Rhode Island"/>
    <n v="7674"/>
    <n v="48503"/>
    <s v="In Store"/>
  </r>
  <r>
    <x v="3"/>
    <x v="3"/>
    <s v="South Carolina"/>
    <n v="29784"/>
    <n v="44973"/>
    <s v="Online "/>
  </r>
  <r>
    <x v="3"/>
    <x v="3"/>
    <s v="South Dakota"/>
    <n v="8036"/>
    <n v="44278"/>
    <s v="In Store"/>
  </r>
  <r>
    <x v="3"/>
    <x v="3"/>
    <s v="Tennessee"/>
    <n v="39250"/>
    <n v="50773"/>
    <s v="Online "/>
  </r>
  <r>
    <x v="3"/>
    <x v="3"/>
    <s v="Texas"/>
    <n v="145842"/>
    <n v="56316"/>
    <s v="Online "/>
  </r>
  <r>
    <x v="3"/>
    <x v="3"/>
    <s v="Utah"/>
    <n v="19048"/>
    <n v="48378"/>
    <s v="In Store"/>
  </r>
  <r>
    <x v="3"/>
    <x v="3"/>
    <s v="Vermont"/>
    <n v="5138"/>
    <n v="44650"/>
    <s v="In Store"/>
  </r>
  <r>
    <x v="3"/>
    <x v="3"/>
    <s v="Virginia"/>
    <n v="42996"/>
    <n v="48291"/>
    <s v="Online "/>
  </r>
  <r>
    <x v="3"/>
    <x v="3"/>
    <s v="Washington"/>
    <n v="39715"/>
    <n v="64924"/>
    <s v="Online "/>
  </r>
  <r>
    <x v="3"/>
    <x v="3"/>
    <s v="West Virginia"/>
    <n v="10925"/>
    <n v="43489"/>
    <s v="In Store"/>
  </r>
  <r>
    <x v="3"/>
    <x v="3"/>
    <s v="Wisconsin"/>
    <n v="35433"/>
    <n v="45831"/>
    <s v="In Store"/>
  </r>
  <r>
    <x v="3"/>
    <x v="3"/>
    <s v="Wyoming"/>
    <n v="4822"/>
    <n v="46999"/>
    <s v="In Store"/>
  </r>
  <r>
    <x v="3"/>
    <x v="4"/>
    <s v="Alabama"/>
    <n v="1969"/>
    <n v="64932"/>
    <s v="In Store"/>
  </r>
  <r>
    <x v="3"/>
    <x v="4"/>
    <s v="Arizona"/>
    <n v="2461"/>
    <n v="77171"/>
    <s v="In Store"/>
  </r>
  <r>
    <x v="3"/>
    <x v="4"/>
    <s v="Arkansas"/>
    <n v="1123"/>
    <n v="62682"/>
    <s v="Online "/>
  </r>
  <r>
    <x v="3"/>
    <x v="4"/>
    <s v="California"/>
    <n v="22519"/>
    <n v="178309"/>
    <s v="Online "/>
  </r>
  <r>
    <x v="3"/>
    <x v="4"/>
    <s v="Colorado"/>
    <n v="3891"/>
    <n v="106781"/>
    <s v="In Store"/>
  </r>
  <r>
    <x v="3"/>
    <x v="4"/>
    <s v="Connecticut"/>
    <n v="2146"/>
    <n v="109094"/>
    <s v="Online "/>
  </r>
  <r>
    <x v="3"/>
    <x v="4"/>
    <s v="Delaware"/>
    <n v="409"/>
    <n v="70686"/>
    <s v="Online "/>
  </r>
  <r>
    <x v="3"/>
    <x v="4"/>
    <s v="Florida"/>
    <n v="10983"/>
    <n v="86305"/>
    <s v="In Store"/>
  </r>
  <r>
    <x v="3"/>
    <x v="4"/>
    <s v="Georgia"/>
    <n v="4911"/>
    <n v="102306"/>
    <s v="In Store"/>
  </r>
  <r>
    <x v="3"/>
    <x v="4"/>
    <s v="Idaho"/>
    <n v="1175"/>
    <n v="57032"/>
    <s v="Online "/>
  </r>
  <r>
    <x v="3"/>
    <x v="4"/>
    <s v="Illinois"/>
    <n v="6534"/>
    <n v="91328"/>
    <s v="Online "/>
  </r>
  <r>
    <x v="3"/>
    <x v="4"/>
    <s v="Indiana"/>
    <n v="2019"/>
    <n v="65391"/>
    <s v="In Store"/>
  </r>
  <r>
    <x v="3"/>
    <x v="4"/>
    <s v="Iowa"/>
    <n v="1698"/>
    <n v="61957"/>
    <s v="Online "/>
  </r>
  <r>
    <x v="3"/>
    <x v="4"/>
    <s v="Kansas"/>
    <n v="1260"/>
    <n v="67084"/>
    <s v="In Store"/>
  </r>
  <r>
    <x v="3"/>
    <x v="4"/>
    <s v="Kentucky"/>
    <n v="1697"/>
    <n v="60857"/>
    <s v="Online "/>
  </r>
  <r>
    <x v="3"/>
    <x v="4"/>
    <s v="Louisiana"/>
    <n v="1650"/>
    <n v="61038"/>
    <s v="Online "/>
  </r>
  <r>
    <x v="3"/>
    <x v="4"/>
    <s v="Maine"/>
    <n v="843"/>
    <n v="58561"/>
    <s v="In Store"/>
  </r>
  <r>
    <x v="3"/>
    <x v="4"/>
    <s v="Maryland"/>
    <n v="2719"/>
    <n v="94009"/>
    <s v="In Store"/>
  </r>
  <r>
    <x v="3"/>
    <x v="4"/>
    <s v="Massachusetts"/>
    <n v="5143"/>
    <n v="120166"/>
    <s v="Online "/>
  </r>
  <r>
    <x v="3"/>
    <x v="4"/>
    <s v="Michigan"/>
    <n v="5934"/>
    <n v="76884"/>
    <s v="Online "/>
  </r>
  <r>
    <x v="3"/>
    <x v="4"/>
    <s v="Minnesota"/>
    <n v="3663"/>
    <n v="81459"/>
    <s v="In Store"/>
  </r>
  <r>
    <x v="3"/>
    <x v="4"/>
    <s v="Mississippi"/>
    <n v="962"/>
    <n v="54002"/>
    <s v="In Store"/>
  </r>
  <r>
    <x v="3"/>
    <x v="4"/>
    <s v="Missouri"/>
    <n v="3051"/>
    <n v="79665"/>
    <s v="In Store"/>
  </r>
  <r>
    <x v="3"/>
    <x v="4"/>
    <s v="Montana"/>
    <n v="759"/>
    <n v="57903"/>
    <s v="In Store"/>
  </r>
  <r>
    <x v="3"/>
    <x v="4"/>
    <s v="Nebraska"/>
    <n v="964"/>
    <n v="67365"/>
    <s v="In Store"/>
  </r>
  <r>
    <x v="3"/>
    <x v="4"/>
    <s v="Nevada"/>
    <n v="1440"/>
    <n v="71866"/>
    <s v="Online "/>
  </r>
  <r>
    <x v="3"/>
    <x v="4"/>
    <s v="New Hampshire"/>
    <n v="843"/>
    <n v="94119"/>
    <s v="Online "/>
  </r>
  <r>
    <x v="3"/>
    <x v="4"/>
    <s v="New Jersey"/>
    <n v="3595"/>
    <n v="114638"/>
    <s v="In Store"/>
  </r>
  <r>
    <x v="3"/>
    <x v="4"/>
    <s v="New Mexico"/>
    <n v="929"/>
    <n v="57009"/>
    <s v="Online "/>
  </r>
  <r>
    <x v="3"/>
    <x v="4"/>
    <s v="New York"/>
    <n v="12397"/>
    <n v="125508"/>
    <s v="Online "/>
  </r>
  <r>
    <x v="3"/>
    <x v="4"/>
    <s v="North Carolina"/>
    <n v="5042"/>
    <n v="86496"/>
    <s v="In Store"/>
  </r>
  <r>
    <x v="3"/>
    <x v="4"/>
    <s v="North Dakota"/>
    <n v="396"/>
    <n v="71114"/>
    <s v="In Store"/>
  </r>
  <r>
    <x v="3"/>
    <x v="4"/>
    <s v="Ohio"/>
    <n v="4456"/>
    <n v="73912"/>
    <s v="Online "/>
  </r>
  <r>
    <x v="3"/>
    <x v="4"/>
    <s v="Oklahoma"/>
    <n v="1491"/>
    <n v="63922"/>
    <s v="Online "/>
  </r>
  <r>
    <x v="3"/>
    <x v="4"/>
    <s v="Oregon"/>
    <n v="3521"/>
    <n v="86210"/>
    <s v="In Store"/>
  </r>
  <r>
    <x v="3"/>
    <x v="4"/>
    <s v="Pennsylvania"/>
    <n v="4664"/>
    <n v="84987"/>
    <s v="Online "/>
  </r>
  <r>
    <x v="3"/>
    <x v="4"/>
    <s v="Rhode Island"/>
    <n v="745"/>
    <n v="76660"/>
    <s v="In Store"/>
  </r>
  <r>
    <x v="3"/>
    <x v="4"/>
    <s v="South Carolina"/>
    <n v="2430"/>
    <n v="67428"/>
    <s v="Online "/>
  </r>
  <r>
    <x v="3"/>
    <x v="4"/>
    <s v="South Dakota"/>
    <n v="561"/>
    <n v="53231"/>
    <s v="Online "/>
  </r>
  <r>
    <x v="3"/>
    <x v="4"/>
    <s v="Tennessee"/>
    <n v="3260"/>
    <n v="74381"/>
    <s v="In Store"/>
  </r>
  <r>
    <x v="3"/>
    <x v="4"/>
    <s v="Texas"/>
    <n v="9521"/>
    <n v="90394"/>
    <s v="In Store"/>
  </r>
  <r>
    <x v="3"/>
    <x v="4"/>
    <s v="Utah"/>
    <n v="2347"/>
    <n v="77167"/>
    <s v="Online "/>
  </r>
  <r>
    <x v="3"/>
    <x v="4"/>
    <s v="Vermont"/>
    <n v="503"/>
    <n v="64372"/>
    <s v="Online "/>
  </r>
  <r>
    <x v="3"/>
    <x v="4"/>
    <s v="Virginia"/>
    <n v="4222"/>
    <n v="104219"/>
    <s v="In Store"/>
  </r>
  <r>
    <x v="3"/>
    <x v="4"/>
    <s v="Washington"/>
    <n v="4271"/>
    <n v="178513"/>
    <s v="In Store"/>
  </r>
  <r>
    <x v="3"/>
    <x v="4"/>
    <s v="West Virginia"/>
    <n v="764"/>
    <n v="56474"/>
    <s v="In Store"/>
  </r>
  <r>
    <x v="3"/>
    <x v="4"/>
    <s v="Wisconsin"/>
    <n v="2126"/>
    <n v="77912"/>
    <s v="In Store"/>
  </r>
  <r>
    <x v="3"/>
    <x v="4"/>
    <s v="Wyoming"/>
    <n v="389"/>
    <n v="52375"/>
    <s v="In Store"/>
  </r>
  <r>
    <x v="3"/>
    <x v="5"/>
    <s v="Alabama"/>
    <n v="13089"/>
    <n v="72324"/>
    <s v="Online "/>
  </r>
  <r>
    <x v="3"/>
    <x v="5"/>
    <s v="Arizona"/>
    <n v="15754"/>
    <n v="74059"/>
    <s v="Online "/>
  </r>
  <r>
    <x v="3"/>
    <x v="5"/>
    <s v="Arkansas"/>
    <n v="8251"/>
    <n v="61939"/>
    <s v="In Store"/>
  </r>
  <r>
    <x v="3"/>
    <x v="5"/>
    <s v="California"/>
    <n v="98024"/>
    <n v="110466"/>
    <s v="Online "/>
  </r>
  <r>
    <x v="3"/>
    <x v="5"/>
    <s v="Colorado"/>
    <n v="22552"/>
    <n v="87536"/>
    <s v="Online "/>
  </r>
  <r>
    <x v="3"/>
    <x v="5"/>
    <s v="Connecticut"/>
    <n v="10779"/>
    <n v="158598"/>
    <s v="In Store"/>
  </r>
  <r>
    <x v="3"/>
    <x v="5"/>
    <s v="Delaware"/>
    <n v="2800"/>
    <n v="98267"/>
    <s v="In Store"/>
  </r>
  <r>
    <x v="3"/>
    <x v="5"/>
    <s v="Florida"/>
    <n v="71616"/>
    <n v="78708"/>
    <s v="Online "/>
  </r>
  <r>
    <x v="3"/>
    <x v="5"/>
    <s v="Georgia"/>
    <n v="25978"/>
    <n v="87197"/>
    <s v="Online "/>
  </r>
  <r>
    <x v="3"/>
    <x v="5"/>
    <s v="Idaho"/>
    <n v="5522"/>
    <n v="59820"/>
    <s v="In Store"/>
  </r>
  <r>
    <x v="3"/>
    <x v="5"/>
    <s v="Illinois"/>
    <n v="32114"/>
    <n v="110689"/>
    <s v="Online "/>
  </r>
  <r>
    <x v="3"/>
    <x v="5"/>
    <s v="Indiana"/>
    <n v="16124"/>
    <n v="68518"/>
    <s v="In Store"/>
  </r>
  <r>
    <x v="3"/>
    <x v="5"/>
    <s v="Iowa"/>
    <n v="9983"/>
    <n v="77597"/>
    <s v="Online "/>
  </r>
  <r>
    <x v="3"/>
    <x v="5"/>
    <s v="Kansas"/>
    <n v="8858"/>
    <n v="71845"/>
    <s v="Online "/>
  </r>
  <r>
    <x v="3"/>
    <x v="5"/>
    <s v="Kentucky"/>
    <n v="10845"/>
    <n v="70967"/>
    <s v="In Store"/>
  </r>
  <r>
    <x v="3"/>
    <x v="5"/>
    <s v="Louisiana"/>
    <n v="13618"/>
    <n v="65758"/>
    <s v="In Store"/>
  </r>
  <r>
    <x v="3"/>
    <x v="5"/>
    <s v="Maine"/>
    <n v="3827"/>
    <n v="71934"/>
    <s v="Online "/>
  </r>
  <r>
    <x v="3"/>
    <x v="5"/>
    <s v="Maryland"/>
    <n v="15099"/>
    <n v="96791"/>
    <s v="Online "/>
  </r>
  <r>
    <x v="3"/>
    <x v="5"/>
    <s v="Massachusetts"/>
    <n v="17270"/>
    <n v="142040"/>
    <s v="In Store"/>
  </r>
  <r>
    <x v="3"/>
    <x v="5"/>
    <s v="Michigan"/>
    <n v="18942"/>
    <n v="75275"/>
    <s v="In Store"/>
  </r>
  <r>
    <x v="3"/>
    <x v="5"/>
    <s v="Minnesota"/>
    <n v="15467"/>
    <n v="97036"/>
    <s v="In Store"/>
  </r>
  <r>
    <x v="3"/>
    <x v="5"/>
    <s v="Mississippi"/>
    <n v="7854"/>
    <n v="57222"/>
    <s v="In Store"/>
  </r>
  <r>
    <x v="3"/>
    <x v="5"/>
    <s v="Missouri"/>
    <n v="17661"/>
    <n v="74974"/>
    <s v="In Store"/>
  </r>
  <r>
    <x v="3"/>
    <x v="5"/>
    <s v="Montana"/>
    <n v="4178"/>
    <n v="62708"/>
    <s v="Online "/>
  </r>
  <r>
    <x v="3"/>
    <x v="5"/>
    <s v="Nebraska"/>
    <n v="6481"/>
    <n v="69484"/>
    <s v="Online "/>
  </r>
  <r>
    <x v="3"/>
    <x v="5"/>
    <s v="Nevada"/>
    <n v="8856"/>
    <n v="69979"/>
    <s v="In Store"/>
  </r>
  <r>
    <x v="3"/>
    <x v="5"/>
    <s v="New Hampshire"/>
    <n v="3835"/>
    <n v="97139"/>
    <s v="Online "/>
  </r>
  <r>
    <x v="3"/>
    <x v="5"/>
    <s v="New Jersey"/>
    <n v="19625"/>
    <n v="117862"/>
    <s v="Online "/>
  </r>
  <r>
    <x v="3"/>
    <x v="5"/>
    <s v="New Mexico"/>
    <n v="5092"/>
    <n v="59932"/>
    <s v="In Store"/>
  </r>
  <r>
    <x v="3"/>
    <x v="5"/>
    <s v="New York"/>
    <n v="65326"/>
    <n v="195559"/>
    <s v="In Store"/>
  </r>
  <r>
    <x v="3"/>
    <x v="5"/>
    <s v="North Carolina"/>
    <n v="27332"/>
    <n v="88975"/>
    <s v="Online "/>
  </r>
  <r>
    <x v="3"/>
    <x v="5"/>
    <s v="North Dakota"/>
    <n v="2979"/>
    <n v="66044"/>
    <s v="Online "/>
  </r>
  <r>
    <x v="3"/>
    <x v="5"/>
    <s v="Ohio"/>
    <n v="28537"/>
    <n v="75967"/>
    <s v="In Store"/>
  </r>
  <r>
    <x v="3"/>
    <x v="5"/>
    <s v="Oklahoma"/>
    <n v="11379"/>
    <n v="62323"/>
    <s v="Online "/>
  </r>
  <r>
    <x v="3"/>
    <x v="5"/>
    <s v="Oregon"/>
    <n v="12686"/>
    <n v="73638"/>
    <s v="In Store"/>
  </r>
  <r>
    <x v="3"/>
    <x v="5"/>
    <s v="Pennsylvania"/>
    <n v="28479"/>
    <n v="91405"/>
    <s v="Online "/>
  </r>
  <r>
    <x v="3"/>
    <x v="5"/>
    <s v="Rhode Island"/>
    <n v="2802"/>
    <n v="95570"/>
    <s v="Online "/>
  </r>
  <r>
    <x v="3"/>
    <x v="5"/>
    <s v="South Carolina"/>
    <n v="12653"/>
    <n v="65859"/>
    <s v="In Store"/>
  </r>
  <r>
    <x v="3"/>
    <x v="5"/>
    <s v="South Dakota"/>
    <n v="3221"/>
    <n v="63506"/>
    <s v="In Store"/>
  </r>
  <r>
    <x v="3"/>
    <x v="5"/>
    <s v="Tennessee"/>
    <n v="15531"/>
    <n v="77601"/>
    <s v="Online "/>
  </r>
  <r>
    <x v="3"/>
    <x v="5"/>
    <s v="Texas"/>
    <n v="71279"/>
    <n v="86242"/>
    <s v="Online "/>
  </r>
  <r>
    <x v="3"/>
    <x v="5"/>
    <s v="Utah"/>
    <n v="11066"/>
    <n v="70760"/>
    <s v="In Store"/>
  </r>
  <r>
    <x v="3"/>
    <x v="5"/>
    <s v="Vermont"/>
    <n v="1700"/>
    <n v="76768"/>
    <s v="In Store"/>
  </r>
  <r>
    <x v="3"/>
    <x v="5"/>
    <s v="Virginia"/>
    <n v="21609"/>
    <n v="88201"/>
    <s v="In Store"/>
  </r>
  <r>
    <x v="3"/>
    <x v="5"/>
    <s v="Washington"/>
    <n v="17184"/>
    <n v="82957"/>
    <s v="In Store"/>
  </r>
  <r>
    <x v="3"/>
    <x v="5"/>
    <s v="West Virginia"/>
    <n v="3992"/>
    <n v="56354"/>
    <s v="In Store"/>
  </r>
  <r>
    <x v="3"/>
    <x v="5"/>
    <s v="Wisconsin"/>
    <n v="13244"/>
    <n v="74759"/>
    <s v="Online "/>
  </r>
  <r>
    <x v="3"/>
    <x v="5"/>
    <s v="Wyoming"/>
    <n v="2248"/>
    <n v="60692"/>
    <s v="Online "/>
  </r>
  <r>
    <x v="3"/>
    <x v="6"/>
    <s v="Alabama"/>
    <n v="21426"/>
    <n v="59774"/>
    <s v="In Store"/>
  </r>
  <r>
    <x v="3"/>
    <x v="6"/>
    <s v="Arizona"/>
    <n v="31059"/>
    <n v="61334"/>
    <s v="Online "/>
  </r>
  <r>
    <x v="3"/>
    <x v="6"/>
    <s v="Arkansas"/>
    <n v="13845"/>
    <n v="65263"/>
    <s v="Online "/>
  </r>
  <r>
    <x v="3"/>
    <x v="6"/>
    <s v="California"/>
    <n v="188712"/>
    <n v="92955"/>
    <s v="In Store"/>
  </r>
  <r>
    <x v="3"/>
    <x v="6"/>
    <s v="Colorado"/>
    <n v="50576"/>
    <n v="84698"/>
    <s v="In Store"/>
  </r>
  <r>
    <x v="3"/>
    <x v="6"/>
    <s v="Connecticut"/>
    <n v="22807"/>
    <n v="93307"/>
    <s v="Online "/>
  </r>
  <r>
    <x v="3"/>
    <x v="6"/>
    <s v="Delaware"/>
    <n v="8644"/>
    <n v="86600"/>
    <s v="Online "/>
  </r>
  <r>
    <x v="3"/>
    <x v="6"/>
    <s v="Florida"/>
    <n v="156978"/>
    <n v="64653"/>
    <s v="In Store"/>
  </r>
  <r>
    <x v="3"/>
    <x v="6"/>
    <s v="Georgia"/>
    <n v="54102"/>
    <n v="70724"/>
    <s v="Online "/>
  </r>
  <r>
    <x v="3"/>
    <x v="6"/>
    <s v="Idaho"/>
    <n v="11075"/>
    <n v="54653"/>
    <s v="In Store"/>
  </r>
  <r>
    <x v="3"/>
    <x v="6"/>
    <s v="Illinois"/>
    <n v="73447"/>
    <n v="79829"/>
    <s v="Online "/>
  </r>
  <r>
    <x v="3"/>
    <x v="6"/>
    <s v="Indiana"/>
    <n v="29045"/>
    <n v="56796"/>
    <s v="Online "/>
  </r>
  <r>
    <x v="3"/>
    <x v="6"/>
    <s v="Iowa"/>
    <n v="15401"/>
    <n v="58293"/>
    <s v="In Store"/>
  </r>
  <r>
    <x v="3"/>
    <x v="6"/>
    <s v="Kansas"/>
    <n v="16569"/>
    <n v="65048"/>
    <s v="In Store"/>
  </r>
  <r>
    <x v="3"/>
    <x v="6"/>
    <s v="Kentucky"/>
    <n v="20206"/>
    <n v="54829"/>
    <s v="Online "/>
  </r>
  <r>
    <x v="3"/>
    <x v="6"/>
    <s v="Louisiana"/>
    <n v="24001"/>
    <n v="61218"/>
    <s v="Online "/>
  </r>
  <r>
    <x v="3"/>
    <x v="6"/>
    <s v="Maine"/>
    <n v="9912"/>
    <n v="61405"/>
    <s v="In Store"/>
  </r>
  <r>
    <x v="3"/>
    <x v="6"/>
    <s v="Maryland"/>
    <n v="42175"/>
    <n v="83259"/>
    <s v="In Store"/>
  </r>
  <r>
    <x v="3"/>
    <x v="6"/>
    <s v="Massachusetts"/>
    <n v="47186"/>
    <n v="108580"/>
    <s v="In Store"/>
  </r>
  <r>
    <x v="3"/>
    <x v="6"/>
    <s v="Michigan"/>
    <n v="42271"/>
    <n v="74677"/>
    <s v="In Store"/>
  </r>
  <r>
    <x v="3"/>
    <x v="6"/>
    <s v="Minnesota"/>
    <n v="29916"/>
    <n v="86794"/>
    <s v="In Store"/>
  </r>
  <r>
    <x v="3"/>
    <x v="6"/>
    <s v="Mississippi"/>
    <n v="11953"/>
    <n v="47461"/>
    <s v="Online "/>
  </r>
  <r>
    <x v="3"/>
    <x v="6"/>
    <s v="Missouri"/>
    <n v="33699"/>
    <n v="69932"/>
    <s v="Online "/>
  </r>
  <r>
    <x v="3"/>
    <x v="6"/>
    <s v="Montana"/>
    <n v="8994"/>
    <n v="56921"/>
    <s v="In Store"/>
  </r>
  <r>
    <x v="3"/>
    <x v="6"/>
    <s v="Nebraska"/>
    <n v="11395"/>
    <n v="65204"/>
    <s v="Online "/>
  </r>
  <r>
    <x v="3"/>
    <x v="6"/>
    <s v="Nevada"/>
    <n v="19521"/>
    <n v="64283"/>
    <s v="Online "/>
  </r>
  <r>
    <x v="3"/>
    <x v="6"/>
    <s v="New Hampshire"/>
    <n v="11938"/>
    <n v="81584"/>
    <s v="In Store"/>
  </r>
  <r>
    <x v="3"/>
    <x v="6"/>
    <s v="New Jersey"/>
    <n v="50907"/>
    <n v="94404"/>
    <s v="In Store"/>
  </r>
  <r>
    <x v="3"/>
    <x v="6"/>
    <s v="New Mexico"/>
    <n v="10062"/>
    <n v="66086"/>
    <s v="Online "/>
  </r>
  <r>
    <x v="3"/>
    <x v="6"/>
    <s v="New York"/>
    <n v="111646"/>
    <n v="98549"/>
    <s v="Online "/>
  </r>
  <r>
    <x v="3"/>
    <x v="6"/>
    <s v="North Carolina"/>
    <n v="57179"/>
    <n v="68617"/>
    <s v="In Store"/>
  </r>
  <r>
    <x v="3"/>
    <x v="6"/>
    <s v="North Dakota"/>
    <n v="4917"/>
    <n v="65438"/>
    <s v="Online "/>
  </r>
  <r>
    <x v="3"/>
    <x v="6"/>
    <s v="Ohio"/>
    <n v="52650"/>
    <n v="68445"/>
    <s v="In Store"/>
  </r>
  <r>
    <x v="3"/>
    <x v="6"/>
    <s v="Oklahoma"/>
    <n v="20434"/>
    <n v="56640"/>
    <s v="Online "/>
  </r>
  <r>
    <x v="3"/>
    <x v="6"/>
    <s v="Oregon"/>
    <n v="24942"/>
    <n v="73873"/>
    <s v="Online "/>
  </r>
  <r>
    <x v="3"/>
    <x v="6"/>
    <s v="Pennsylvania"/>
    <n v="61779"/>
    <n v="82029"/>
    <s v="In Store"/>
  </r>
  <r>
    <x v="3"/>
    <x v="6"/>
    <s v="Rhode Island"/>
    <n v="8350"/>
    <n v="73763"/>
    <s v="In Store"/>
  </r>
  <r>
    <x v="3"/>
    <x v="6"/>
    <s v="South Carolina"/>
    <n v="25902"/>
    <n v="55505"/>
    <s v="Online "/>
  </r>
  <r>
    <x v="3"/>
    <x v="6"/>
    <s v="South Dakota"/>
    <n v="5030"/>
    <n v="61293"/>
    <s v="Online "/>
  </r>
  <r>
    <x v="3"/>
    <x v="6"/>
    <s v="Tennessee"/>
    <n v="28315"/>
    <n v="62172"/>
    <s v="In Store"/>
  </r>
  <r>
    <x v="3"/>
    <x v="6"/>
    <s v="Texas"/>
    <n v="129242"/>
    <n v="77507"/>
    <s v="In Store"/>
  </r>
  <r>
    <x v="3"/>
    <x v="6"/>
    <s v="Utah"/>
    <n v="21911"/>
    <n v="62815"/>
    <s v="In Store"/>
  </r>
  <r>
    <x v="3"/>
    <x v="6"/>
    <s v="Vermont"/>
    <n v="5488"/>
    <n v="69457"/>
    <s v="In Store"/>
  </r>
  <r>
    <x v="3"/>
    <x v="6"/>
    <s v="Virginia"/>
    <n v="57146"/>
    <n v="90971"/>
    <s v="In Store"/>
  </r>
  <r>
    <x v="3"/>
    <x v="6"/>
    <s v="Washington"/>
    <n v="39177"/>
    <n v="82348"/>
    <s v="Online "/>
  </r>
  <r>
    <x v="3"/>
    <x v="6"/>
    <s v="West Virginia"/>
    <n v="8077"/>
    <n v="54213"/>
    <s v="Online "/>
  </r>
  <r>
    <x v="3"/>
    <x v="6"/>
    <s v="Wisconsin"/>
    <n v="23769"/>
    <n v="63868"/>
    <s v="In Store"/>
  </r>
  <r>
    <x v="3"/>
    <x v="6"/>
    <s v="Wyoming"/>
    <n v="4417"/>
    <n v="56226"/>
    <s v="Online "/>
  </r>
  <r>
    <x v="3"/>
    <x v="7"/>
    <s v="Alabama"/>
    <n v="12429"/>
    <n v="51641"/>
    <s v="Online "/>
  </r>
  <r>
    <x v="3"/>
    <x v="7"/>
    <s v="Arizona"/>
    <n v="16509"/>
    <n v="56240"/>
    <s v="In Store"/>
  </r>
  <r>
    <x v="3"/>
    <x v="7"/>
    <s v="Arkansas"/>
    <n v="15762"/>
    <n v="47521"/>
    <s v="In Store"/>
  </r>
  <r>
    <x v="3"/>
    <x v="7"/>
    <s v="California"/>
    <n v="593987"/>
    <n v="56766"/>
    <s v="Online "/>
  </r>
  <r>
    <x v="3"/>
    <x v="7"/>
    <s v="Colorado"/>
    <n v="21356"/>
    <n v="54754"/>
    <s v="Online "/>
  </r>
  <r>
    <x v="3"/>
    <x v="7"/>
    <s v="Connecticut"/>
    <n v="12701"/>
    <n v="59993"/>
    <s v="In Store"/>
  </r>
  <r>
    <x v="3"/>
    <x v="7"/>
    <s v="Delaware"/>
    <n v="4626"/>
    <n v="59083"/>
    <s v="Online "/>
  </r>
  <r>
    <x v="3"/>
    <x v="7"/>
    <s v="Florida"/>
    <n v="71929"/>
    <n v="55450"/>
    <s v="In Store"/>
  </r>
  <r>
    <x v="3"/>
    <x v="7"/>
    <s v="Georgia"/>
    <n v="28426"/>
    <n v="56819"/>
    <s v="Online "/>
  </r>
  <r>
    <x v="3"/>
    <x v="7"/>
    <s v="Idaho"/>
    <n v="7292"/>
    <n v="46927"/>
    <s v="Online "/>
  </r>
  <r>
    <x v="3"/>
    <x v="7"/>
    <s v="Illinois"/>
    <n v="34414"/>
    <n v="55347"/>
    <s v="In Store"/>
  </r>
  <r>
    <x v="3"/>
    <x v="7"/>
    <s v="Indiana"/>
    <n v="15254"/>
    <n v="52791"/>
    <s v="In Store"/>
  </r>
  <r>
    <x v="3"/>
    <x v="7"/>
    <s v="Iowa"/>
    <n v="11324"/>
    <n v="48092"/>
    <s v="Online "/>
  </r>
  <r>
    <x v="3"/>
    <x v="7"/>
    <s v="Kansas"/>
    <n v="10129"/>
    <n v="47465"/>
    <s v="Online "/>
  </r>
  <r>
    <x v="3"/>
    <x v="7"/>
    <s v="Kentucky"/>
    <n v="17849"/>
    <n v="53340"/>
    <s v="In Store"/>
  </r>
  <r>
    <x v="3"/>
    <x v="7"/>
    <s v="Louisiana"/>
    <n v="15003"/>
    <n v="48305"/>
    <s v="In Store"/>
  </r>
  <r>
    <x v="3"/>
    <x v="7"/>
    <s v="Maine"/>
    <n v="6292"/>
    <n v="51937"/>
    <s v="In Store"/>
  </r>
  <r>
    <x v="3"/>
    <x v="7"/>
    <s v="Maryland"/>
    <n v="20270"/>
    <n v="59201"/>
    <s v="In Store"/>
  </r>
  <r>
    <x v="3"/>
    <x v="7"/>
    <s v="Massachusetts"/>
    <n v="61589"/>
    <n v="63794"/>
    <s v="In Store"/>
  </r>
  <r>
    <x v="3"/>
    <x v="7"/>
    <s v="Michigan"/>
    <n v="24957"/>
    <n v="54406"/>
    <s v="Online "/>
  </r>
  <r>
    <x v="3"/>
    <x v="7"/>
    <s v="Minnesota"/>
    <n v="17543"/>
    <n v="55720"/>
    <s v="Online "/>
  </r>
  <r>
    <x v="3"/>
    <x v="7"/>
    <s v="Mississippi"/>
    <n v="7420"/>
    <n v="46426"/>
    <s v="In Store"/>
  </r>
  <r>
    <x v="3"/>
    <x v="7"/>
    <s v="Missouri"/>
    <n v="48626"/>
    <n v="50800"/>
    <s v="Online "/>
  </r>
  <r>
    <x v="3"/>
    <x v="7"/>
    <s v="Montana"/>
    <n v="4448"/>
    <n v="52171"/>
    <s v="Online "/>
  </r>
  <r>
    <x v="3"/>
    <x v="7"/>
    <s v="Nebraska"/>
    <n v="13241"/>
    <n v="50565"/>
    <s v="In Store"/>
  </r>
  <r>
    <x v="3"/>
    <x v="7"/>
    <s v="Nevada"/>
    <n v="8681"/>
    <n v="59119"/>
    <s v="In Store"/>
  </r>
  <r>
    <x v="3"/>
    <x v="7"/>
    <s v="New Hampshire"/>
    <n v="4635"/>
    <n v="60599"/>
    <s v="Online "/>
  </r>
  <r>
    <x v="3"/>
    <x v="7"/>
    <s v="New Jersey"/>
    <n v="33411"/>
    <n v="58138"/>
    <s v="Online "/>
  </r>
  <r>
    <x v="3"/>
    <x v="7"/>
    <s v="New Mexico"/>
    <n v="9629"/>
    <n v="46621"/>
    <s v="In Store"/>
  </r>
  <r>
    <x v="3"/>
    <x v="7"/>
    <s v="New York"/>
    <n v="67533"/>
    <n v="57932"/>
    <s v="Online "/>
  </r>
  <r>
    <x v="3"/>
    <x v="7"/>
    <s v="North Carolina"/>
    <n v="26885"/>
    <n v="53135"/>
    <s v="In Store"/>
  </r>
  <r>
    <x v="3"/>
    <x v="7"/>
    <s v="North Dakota"/>
    <n v="2484"/>
    <n v="55915"/>
    <s v="Online "/>
  </r>
  <r>
    <x v="3"/>
    <x v="7"/>
    <s v="Ohio"/>
    <n v="34090"/>
    <n v="51314"/>
    <s v="Online "/>
  </r>
  <r>
    <x v="3"/>
    <x v="7"/>
    <s v="Oklahoma"/>
    <n v="13367"/>
    <n v="50167"/>
    <s v="In Store"/>
  </r>
  <r>
    <x v="3"/>
    <x v="7"/>
    <s v="Oregon"/>
    <n v="15363"/>
    <n v="56908"/>
    <s v="In Store"/>
  </r>
  <r>
    <x v="3"/>
    <x v="7"/>
    <s v="Pennsylvania"/>
    <n v="58709"/>
    <n v="56500"/>
    <s v="Online "/>
  </r>
  <r>
    <x v="3"/>
    <x v="7"/>
    <s v="Rhode Island"/>
    <n v="4485"/>
    <n v="53941"/>
    <s v="Online "/>
  </r>
  <r>
    <x v="3"/>
    <x v="7"/>
    <s v="South Carolina"/>
    <n v="11574"/>
    <n v="51624"/>
    <s v="In Store"/>
  </r>
  <r>
    <x v="3"/>
    <x v="7"/>
    <s v="South Dakota"/>
    <n v="2732"/>
    <n v="55512"/>
    <s v="In Store"/>
  </r>
  <r>
    <x v="3"/>
    <x v="7"/>
    <s v="Tennessee"/>
    <n v="15761"/>
    <n v="56938"/>
    <s v="In Store"/>
  </r>
  <r>
    <x v="3"/>
    <x v="7"/>
    <s v="Texas"/>
    <n v="87635"/>
    <n v="53096"/>
    <s v="In Store"/>
  </r>
  <r>
    <x v="3"/>
    <x v="7"/>
    <s v="Utah"/>
    <n v="11679"/>
    <n v="48492"/>
    <s v="In Store"/>
  </r>
  <r>
    <x v="3"/>
    <x v="7"/>
    <s v="Vermont"/>
    <n v="2460"/>
    <n v="51259"/>
    <s v="Online "/>
  </r>
  <r>
    <x v="3"/>
    <x v="7"/>
    <s v="Virginia"/>
    <n v="42910"/>
    <n v="54573"/>
    <s v="Online "/>
  </r>
  <r>
    <x v="3"/>
    <x v="7"/>
    <s v="Washington"/>
    <n v="56689"/>
    <n v="55782"/>
    <s v="In Store"/>
  </r>
  <r>
    <x v="3"/>
    <x v="7"/>
    <s v="West Virginia"/>
    <n v="5679"/>
    <n v="50732"/>
    <s v="Online "/>
  </r>
  <r>
    <x v="3"/>
    <x v="7"/>
    <s v="Wisconsin"/>
    <n v="25989"/>
    <n v="53663"/>
    <s v="Online "/>
  </r>
  <r>
    <x v="3"/>
    <x v="7"/>
    <s v="Wyoming"/>
    <n v="3268"/>
    <n v="47913"/>
    <s v="In Store"/>
  </r>
  <r>
    <x v="3"/>
    <x v="8"/>
    <s v="Alabama"/>
    <n v="10741"/>
    <n v="22222"/>
    <s v="In Store"/>
  </r>
  <r>
    <x v="3"/>
    <x v="8"/>
    <s v="Arizona"/>
    <n v="12771"/>
    <n v="29505"/>
    <s v="Online "/>
  </r>
  <r>
    <x v="3"/>
    <x v="8"/>
    <s v="Arkansas"/>
    <n v="7024"/>
    <n v="22181"/>
    <s v="Online "/>
  </r>
  <r>
    <x v="3"/>
    <x v="8"/>
    <s v="California"/>
    <n v="103495"/>
    <n v="35214"/>
    <s v="In Store"/>
  </r>
  <r>
    <x v="3"/>
    <x v="8"/>
    <s v="Colorado"/>
    <n v="16627"/>
    <n v="30462"/>
    <s v="Online "/>
  </r>
  <r>
    <x v="3"/>
    <x v="8"/>
    <s v="Connecticut"/>
    <n v="10338"/>
    <n v="29066"/>
    <s v="In Store"/>
  </r>
  <r>
    <x v="3"/>
    <x v="8"/>
    <s v="Delaware"/>
    <n v="2565"/>
    <n v="25997"/>
    <s v="Online "/>
  </r>
  <r>
    <x v="3"/>
    <x v="8"/>
    <s v="Florida"/>
    <n v="55396"/>
    <n v="30953"/>
    <s v="Online "/>
  </r>
  <r>
    <x v="3"/>
    <x v="8"/>
    <s v="Georgia"/>
    <n v="23538"/>
    <n v="26142"/>
    <s v="In Store"/>
  </r>
  <r>
    <x v="3"/>
    <x v="8"/>
    <s v="Idaho"/>
    <n v="4906"/>
    <n v="22382"/>
    <s v="In Store"/>
  </r>
  <r>
    <x v="3"/>
    <x v="8"/>
    <s v="Illinois"/>
    <n v="32076"/>
    <n v="28930"/>
    <s v="Online "/>
  </r>
  <r>
    <x v="3"/>
    <x v="8"/>
    <s v="Indiana"/>
    <n v="15273"/>
    <n v="24223"/>
    <s v="Online "/>
  </r>
  <r>
    <x v="3"/>
    <x v="8"/>
    <s v="Iowa"/>
    <n v="8532"/>
    <n v="22280"/>
    <s v="In Store"/>
  </r>
  <r>
    <x v="3"/>
    <x v="8"/>
    <s v="Kansas"/>
    <n v="6839"/>
    <n v="22257"/>
    <s v="In Store"/>
  </r>
  <r>
    <x v="3"/>
    <x v="8"/>
    <s v="Kentucky"/>
    <n v="10063"/>
    <n v="23160"/>
    <s v="In Store"/>
  </r>
  <r>
    <x v="3"/>
    <x v="8"/>
    <s v="Louisiana"/>
    <n v="12015"/>
    <n v="26623"/>
    <s v="In Store"/>
  </r>
  <r>
    <x v="3"/>
    <x v="8"/>
    <s v="Maine"/>
    <n v="5119"/>
    <n v="27119"/>
    <s v="In Store"/>
  </r>
  <r>
    <x v="3"/>
    <x v="8"/>
    <s v="Maryland"/>
    <n v="14733"/>
    <n v="29436"/>
    <s v="Online "/>
  </r>
  <r>
    <x v="3"/>
    <x v="8"/>
    <s v="Massachusetts"/>
    <n v="20695"/>
    <n v="32779"/>
    <s v="Online "/>
  </r>
  <r>
    <x v="3"/>
    <x v="8"/>
    <s v="Michigan"/>
    <n v="21783"/>
    <n v="25834"/>
    <s v="In Store"/>
  </r>
  <r>
    <x v="3"/>
    <x v="8"/>
    <s v="Minnesota"/>
    <n v="14729"/>
    <n v="27386"/>
    <s v="Online "/>
  </r>
  <r>
    <x v="3"/>
    <x v="8"/>
    <s v="Mississippi"/>
    <n v="6381"/>
    <n v="23011"/>
    <s v="Online "/>
  </r>
  <r>
    <x v="3"/>
    <x v="8"/>
    <s v="Missouri"/>
    <n v="14797"/>
    <n v="26276"/>
    <s v="In Store"/>
  </r>
  <r>
    <x v="3"/>
    <x v="8"/>
    <s v="Montana"/>
    <n v="4978"/>
    <n v="24625"/>
    <s v="In Store"/>
  </r>
  <r>
    <x v="3"/>
    <x v="8"/>
    <s v="Nebraska"/>
    <n v="5508"/>
    <n v="22253"/>
    <s v="Online "/>
  </r>
  <r>
    <x v="3"/>
    <x v="8"/>
    <s v="Nevada"/>
    <n v="8246"/>
    <n v="39048"/>
    <s v="Online "/>
  </r>
  <r>
    <x v="3"/>
    <x v="8"/>
    <s v="New Hampshire"/>
    <n v="4512"/>
    <n v="27058"/>
    <s v="In Store"/>
  </r>
  <r>
    <x v="3"/>
    <x v="8"/>
    <s v="New Jersey"/>
    <n v="23501"/>
    <n v="30851"/>
    <s v="Online "/>
  </r>
  <r>
    <x v="3"/>
    <x v="8"/>
    <s v="New Mexico"/>
    <n v="4929"/>
    <n v="23901"/>
    <s v="In Store"/>
  </r>
  <r>
    <x v="3"/>
    <x v="8"/>
    <s v="New York"/>
    <n v="66166"/>
    <n v="38365"/>
    <s v="Online "/>
  </r>
  <r>
    <x v="3"/>
    <x v="8"/>
    <s v="North Carolina"/>
    <n v="25235"/>
    <n v="25111"/>
    <s v="Online "/>
  </r>
  <r>
    <x v="3"/>
    <x v="8"/>
    <s v="North Dakota"/>
    <n v="2600"/>
    <n v="23400"/>
    <s v="In Store"/>
  </r>
  <r>
    <x v="3"/>
    <x v="8"/>
    <s v="Ohio"/>
    <n v="28218"/>
    <n v="24856"/>
    <s v="In Store"/>
  </r>
  <r>
    <x v="3"/>
    <x v="8"/>
    <s v="Oklahoma"/>
    <n v="8969"/>
    <n v="23729"/>
    <s v="Online "/>
  </r>
  <r>
    <x v="3"/>
    <x v="8"/>
    <s v="Oregon"/>
    <n v="13588"/>
    <n v="27379"/>
    <s v="Online "/>
  </r>
  <r>
    <x v="3"/>
    <x v="8"/>
    <s v="Pennsylvania"/>
    <n v="33146"/>
    <n v="26389"/>
    <s v="In Store"/>
  </r>
  <r>
    <x v="3"/>
    <x v="8"/>
    <s v="Rhode Island"/>
    <n v="3683"/>
    <n v="28353"/>
    <s v="In Store"/>
  </r>
  <r>
    <x v="3"/>
    <x v="8"/>
    <s v="South Carolina"/>
    <n v="12337"/>
    <n v="23885"/>
    <s v="In Store"/>
  </r>
  <r>
    <x v="3"/>
    <x v="8"/>
    <s v="South Dakota"/>
    <n v="3109"/>
    <n v="22460"/>
    <s v="In Store"/>
  </r>
  <r>
    <x v="3"/>
    <x v="8"/>
    <s v="Tennessee"/>
    <n v="15932"/>
    <n v="28398"/>
    <s v="In Store"/>
  </r>
  <r>
    <x v="3"/>
    <x v="8"/>
    <s v="Texas"/>
    <n v="60744"/>
    <n v="27234"/>
    <s v="Online "/>
  </r>
  <r>
    <x v="3"/>
    <x v="8"/>
    <s v="Utah"/>
    <n v="7068"/>
    <n v="25510"/>
    <s v="Online "/>
  </r>
  <r>
    <x v="3"/>
    <x v="8"/>
    <s v="Vermont"/>
    <n v="2266"/>
    <n v="28375"/>
    <s v="In Store"/>
  </r>
  <r>
    <x v="3"/>
    <x v="8"/>
    <s v="Virginia"/>
    <n v="20269"/>
    <n v="26078"/>
    <s v="Online "/>
  </r>
  <r>
    <x v="3"/>
    <x v="8"/>
    <s v="Washington"/>
    <n v="20065"/>
    <n v="30250"/>
    <s v="Online "/>
  </r>
  <r>
    <x v="3"/>
    <x v="8"/>
    <s v="West Virginia"/>
    <n v="4646"/>
    <n v="23335"/>
    <s v="In Store"/>
  </r>
  <r>
    <x v="3"/>
    <x v="8"/>
    <s v="Wisconsin"/>
    <n v="16599"/>
    <n v="23248"/>
    <s v="In Store"/>
  </r>
  <r>
    <x v="3"/>
    <x v="8"/>
    <s v="Wyoming"/>
    <n v="2355"/>
    <n v="25867"/>
    <s v="Online "/>
  </r>
  <r>
    <x v="3"/>
    <x v="9"/>
    <s v="Alabama"/>
    <n v="9603"/>
    <n v="42539"/>
    <s v="Online "/>
  </r>
  <r>
    <x v="3"/>
    <x v="9"/>
    <s v="Arizona"/>
    <n v="10297"/>
    <n v="43061"/>
    <s v="In Store"/>
  </r>
  <r>
    <x v="3"/>
    <x v="9"/>
    <s v="Arkansas"/>
    <n v="5315"/>
    <n v="39179"/>
    <s v="Online "/>
  </r>
  <r>
    <x v="3"/>
    <x v="9"/>
    <s v="California"/>
    <n v="88470"/>
    <n v="46412"/>
    <s v="In Store"/>
  </r>
  <r>
    <x v="3"/>
    <x v="9"/>
    <s v="Colorado"/>
    <n v="15777"/>
    <n v="45558"/>
    <s v="Online "/>
  </r>
  <r>
    <x v="3"/>
    <x v="9"/>
    <s v="Connecticut"/>
    <n v="16529"/>
    <n v="39397"/>
    <s v="Online "/>
  </r>
  <r>
    <x v="3"/>
    <x v="9"/>
    <s v="Delaware"/>
    <n v="2003"/>
    <n v="39610"/>
    <s v="In Store"/>
  </r>
  <r>
    <x v="3"/>
    <x v="9"/>
    <s v="Florida"/>
    <n v="54928"/>
    <n v="41319"/>
    <s v="In Store"/>
  </r>
  <r>
    <x v="3"/>
    <x v="9"/>
    <s v="Georgia"/>
    <n v="18097"/>
    <n v="41520"/>
    <s v="Online "/>
  </r>
  <r>
    <x v="3"/>
    <x v="9"/>
    <s v="Idaho"/>
    <n v="3888"/>
    <n v="36056"/>
    <s v="Online "/>
  </r>
  <r>
    <x v="3"/>
    <x v="9"/>
    <s v="Illinois"/>
    <n v="39500"/>
    <n v="47240"/>
    <s v="In Store"/>
  </r>
  <r>
    <x v="3"/>
    <x v="9"/>
    <s v="Indiana"/>
    <n v="13113"/>
    <n v="37882"/>
    <s v="In Store"/>
  </r>
  <r>
    <x v="3"/>
    <x v="9"/>
    <s v="Iowa"/>
    <n v="8710"/>
    <n v="39069"/>
    <s v="In Store"/>
  </r>
  <r>
    <x v="3"/>
    <x v="9"/>
    <s v="Kansas"/>
    <n v="6031"/>
    <n v="39575"/>
    <s v="In Store"/>
  </r>
  <r>
    <x v="3"/>
    <x v="9"/>
    <s v="Kentucky"/>
    <n v="10912"/>
    <n v="38330"/>
    <s v="In Store"/>
  </r>
  <r>
    <x v="3"/>
    <x v="9"/>
    <s v="Louisiana"/>
    <n v="9250"/>
    <n v="42468"/>
    <s v="Online "/>
  </r>
  <r>
    <x v="3"/>
    <x v="9"/>
    <s v="Maine"/>
    <n v="4028"/>
    <n v="38993"/>
    <s v="Online "/>
  </r>
  <r>
    <x v="3"/>
    <x v="9"/>
    <s v="Maryland"/>
    <n v="19506"/>
    <n v="47793"/>
    <s v="In Store"/>
  </r>
  <r>
    <x v="3"/>
    <x v="9"/>
    <s v="Massachusetts"/>
    <n v="21677"/>
    <n v="43032"/>
    <s v="Online "/>
  </r>
  <r>
    <x v="3"/>
    <x v="9"/>
    <s v="Michigan"/>
    <n v="29930"/>
    <n v="38157"/>
    <s v="Online "/>
  </r>
  <r>
    <x v="3"/>
    <x v="9"/>
    <s v="Minnesota"/>
    <n v="16226"/>
    <n v="39237"/>
    <s v="In Store"/>
  </r>
  <r>
    <x v="3"/>
    <x v="9"/>
    <s v="Mississippi"/>
    <n v="4726"/>
    <n v="39958"/>
    <s v="In Store"/>
  </r>
  <r>
    <x v="3"/>
    <x v="9"/>
    <s v="Missouri"/>
    <n v="13734"/>
    <n v="38705"/>
    <s v="Online "/>
  </r>
  <r>
    <x v="3"/>
    <x v="9"/>
    <s v="Montana"/>
    <n v="4094"/>
    <n v="35177"/>
    <s v="Online "/>
  </r>
  <r>
    <x v="3"/>
    <x v="9"/>
    <s v="Nebraska"/>
    <n v="4671"/>
    <n v="37310"/>
    <s v="In Store"/>
  </r>
  <r>
    <x v="3"/>
    <x v="9"/>
    <s v="Nevada"/>
    <n v="4959"/>
    <n v="42336"/>
    <s v="Online "/>
  </r>
  <r>
    <x v="3"/>
    <x v="9"/>
    <s v="New Hampshire"/>
    <n v="3871"/>
    <n v="42646"/>
    <s v="In Store"/>
  </r>
  <r>
    <x v="3"/>
    <x v="9"/>
    <s v="New Jersey"/>
    <n v="25881"/>
    <n v="41059"/>
    <s v="Online "/>
  </r>
  <r>
    <x v="3"/>
    <x v="9"/>
    <s v="New Mexico"/>
    <n v="3961"/>
    <n v="38578"/>
    <s v="Online "/>
  </r>
  <r>
    <x v="3"/>
    <x v="9"/>
    <s v="New York"/>
    <n v="74536"/>
    <n v="46436"/>
    <s v="In Store"/>
  </r>
  <r>
    <x v="3"/>
    <x v="9"/>
    <s v="North Carolina"/>
    <n v="23024"/>
    <n v="39978"/>
    <s v="In Store"/>
  </r>
  <r>
    <x v="3"/>
    <x v="9"/>
    <s v="North Dakota"/>
    <n v="2040"/>
    <n v="40167"/>
    <s v="Online "/>
  </r>
  <r>
    <x v="3"/>
    <x v="9"/>
    <s v="Ohio"/>
    <n v="23601"/>
    <n v="39039"/>
    <s v="Online "/>
  </r>
  <r>
    <x v="3"/>
    <x v="9"/>
    <s v="Oklahoma"/>
    <n v="6751"/>
    <n v="40306"/>
    <s v="In Store"/>
  </r>
  <r>
    <x v="3"/>
    <x v="9"/>
    <s v="Oregon"/>
    <n v="22753"/>
    <n v="37901"/>
    <s v="In Store"/>
  </r>
  <r>
    <x v="3"/>
    <x v="9"/>
    <s v="Pennsylvania"/>
    <n v="32259"/>
    <n v="38593"/>
    <s v="In Store"/>
  </r>
  <r>
    <x v="3"/>
    <x v="9"/>
    <s v="Rhode Island"/>
    <n v="3395"/>
    <n v="38566"/>
    <s v="In Store"/>
  </r>
  <r>
    <x v="3"/>
    <x v="9"/>
    <s v="South Carolina"/>
    <n v="11490"/>
    <n v="38842"/>
    <s v="In Store"/>
  </r>
  <r>
    <x v="3"/>
    <x v="9"/>
    <s v="South Dakota"/>
    <n v="2171"/>
    <n v="37403"/>
    <s v="Online "/>
  </r>
  <r>
    <x v="3"/>
    <x v="9"/>
    <s v="Tennessee"/>
    <n v="14618"/>
    <n v="40443"/>
    <s v="Online "/>
  </r>
  <r>
    <x v="3"/>
    <x v="9"/>
    <s v="Texas"/>
    <n v="56060"/>
    <n v="43841"/>
    <s v="In Store"/>
  </r>
  <r>
    <x v="3"/>
    <x v="9"/>
    <s v="Utah"/>
    <n v="6084"/>
    <n v="40421"/>
    <s v="Online "/>
  </r>
  <r>
    <x v="3"/>
    <x v="9"/>
    <s v="Vermont"/>
    <n v="1958"/>
    <n v="40757"/>
    <s v="Online "/>
  </r>
  <r>
    <x v="3"/>
    <x v="9"/>
    <s v="Virginia"/>
    <n v="32154"/>
    <n v="48290"/>
    <s v="In Store"/>
  </r>
  <r>
    <x v="3"/>
    <x v="9"/>
    <s v="Washington"/>
    <n v="19701"/>
    <n v="44822"/>
    <s v="In Store"/>
  </r>
  <r>
    <x v="3"/>
    <x v="9"/>
    <s v="West Virginia"/>
    <n v="5237"/>
    <n v="35927"/>
    <s v="Online "/>
  </r>
  <r>
    <x v="3"/>
    <x v="9"/>
    <s v="Wisconsin"/>
    <n v="14001"/>
    <n v="35242"/>
    <s v="Online "/>
  </r>
  <r>
    <x v="3"/>
    <x v="9"/>
    <s v="Wyoming"/>
    <n v="1656"/>
    <n v="41035"/>
    <s v="In Store"/>
  </r>
  <r>
    <x v="3"/>
    <x v="9"/>
    <s v="South Carolina"/>
    <n v="11490"/>
    <n v="38842"/>
    <s v="Online "/>
  </r>
  <r>
    <x v="3"/>
    <x v="9"/>
    <s v="South Dakota"/>
    <n v="2171"/>
    <n v="37403"/>
    <s v="In Store"/>
  </r>
  <r>
    <x v="3"/>
    <x v="9"/>
    <s v="Tennessee"/>
    <n v="14618"/>
    <n v="40443"/>
    <s v="Online "/>
  </r>
  <r>
    <x v="3"/>
    <x v="9"/>
    <s v="Texas"/>
    <n v="56060"/>
    <n v="43841"/>
    <s v="Online "/>
  </r>
  <r>
    <x v="3"/>
    <x v="9"/>
    <s v="Utah"/>
    <n v="6084"/>
    <n v="40421"/>
    <s v="In Store"/>
  </r>
  <r>
    <x v="3"/>
    <x v="9"/>
    <s v="Vermont"/>
    <n v="1958"/>
    <n v="40757"/>
    <s v="In Store"/>
  </r>
  <r>
    <x v="3"/>
    <x v="9"/>
    <s v="Virginia"/>
    <n v="32154"/>
    <n v="48290"/>
    <s v="Online "/>
  </r>
  <r>
    <x v="3"/>
    <x v="9"/>
    <s v="Washington"/>
    <n v="19701"/>
    <n v="44822"/>
    <s v="Online "/>
  </r>
  <r>
    <x v="3"/>
    <x v="9"/>
    <s v="West Virginia"/>
    <n v="5237"/>
    <n v="35927"/>
    <s v="In Store"/>
  </r>
  <r>
    <x v="3"/>
    <x v="9"/>
    <s v="Wisconsin"/>
    <n v="14001"/>
    <n v="35242"/>
    <s v="In Store"/>
  </r>
  <r>
    <x v="3"/>
    <x v="9"/>
    <s v="Wyoming"/>
    <n v="1656"/>
    <n v="41035"/>
    <s v="In Store"/>
  </r>
  <r>
    <x v="3"/>
    <x v="7"/>
    <s v="Oregon"/>
    <n v="15363"/>
    <n v="56908"/>
    <s v="In Store"/>
  </r>
  <r>
    <x v="3"/>
    <x v="7"/>
    <s v="Pennsylvania"/>
    <n v="58709"/>
    <n v="56500"/>
    <s v="In Store"/>
  </r>
  <r>
    <x v="3"/>
    <x v="7"/>
    <s v="Rhode Island"/>
    <n v="4485"/>
    <n v="53941"/>
    <s v="Online "/>
  </r>
  <r>
    <x v="3"/>
    <x v="7"/>
    <s v="South Carolina"/>
    <n v="11574"/>
    <n v="51624"/>
    <s v="Online "/>
  </r>
  <r>
    <x v="3"/>
    <x v="7"/>
    <s v="South Dakota"/>
    <n v="2732"/>
    <n v="55512"/>
    <s v="In Store"/>
  </r>
  <r>
    <x v="3"/>
    <x v="7"/>
    <s v="Tennessee"/>
    <n v="15761"/>
    <n v="56938"/>
    <s v="Online "/>
  </r>
  <r>
    <x v="3"/>
    <x v="7"/>
    <s v="Texas"/>
    <n v="87635"/>
    <n v="53096"/>
    <s v="Online "/>
  </r>
  <r>
    <x v="3"/>
    <x v="7"/>
    <s v="Utah"/>
    <n v="11679"/>
    <n v="48492"/>
    <s v="In Store"/>
  </r>
  <r>
    <x v="3"/>
    <x v="7"/>
    <s v="Vermont"/>
    <n v="2460"/>
    <n v="51259"/>
    <s v="In Store"/>
  </r>
  <r>
    <x v="3"/>
    <x v="7"/>
    <s v="Virginia"/>
    <n v="42910"/>
    <n v="54573"/>
    <s v="Online "/>
  </r>
  <r>
    <x v="3"/>
    <x v="7"/>
    <s v="Washington"/>
    <n v="56689"/>
    <n v="55782"/>
    <s v="Online "/>
  </r>
  <r>
    <x v="3"/>
    <x v="7"/>
    <s v="West Virginia"/>
    <n v="5679"/>
    <n v="50732"/>
    <s v="In Store"/>
  </r>
  <r>
    <x v="3"/>
    <x v="7"/>
    <s v="Wisconsin"/>
    <n v="25989"/>
    <n v="53663"/>
    <s v="Online "/>
  </r>
  <r>
    <x v="3"/>
    <x v="7"/>
    <s v="Wyoming"/>
    <n v="3268"/>
    <n v="47913"/>
    <s v="In Store"/>
  </r>
  <r>
    <x v="3"/>
    <x v="8"/>
    <s v="Alabama"/>
    <n v="10741"/>
    <n v="22222"/>
    <s v="Online "/>
  </r>
  <r>
    <x v="3"/>
    <x v="8"/>
    <s v="Arizona"/>
    <n v="12771"/>
    <n v="29505"/>
    <s v="Online "/>
  </r>
  <r>
    <x v="3"/>
    <x v="8"/>
    <s v="Arkansas"/>
    <n v="7024"/>
    <n v="22181"/>
    <s v="In Store"/>
  </r>
  <r>
    <x v="3"/>
    <x v="8"/>
    <s v="California"/>
    <n v="103495"/>
    <n v="35214"/>
    <s v="In Store"/>
  </r>
  <r>
    <x v="3"/>
    <x v="8"/>
    <s v="Colorado"/>
    <n v="16627"/>
    <n v="30462"/>
    <s v="Online "/>
  </r>
  <r>
    <x v="3"/>
    <x v="8"/>
    <s v="Connecticut"/>
    <n v="10338"/>
    <n v="29066"/>
    <s v="Online "/>
  </r>
  <r>
    <x v="3"/>
    <x v="8"/>
    <s v="Delaware"/>
    <n v="2565"/>
    <n v="25997"/>
    <s v="In Store"/>
  </r>
  <r>
    <x v="3"/>
    <x v="8"/>
    <s v="Florida"/>
    <n v="55396"/>
    <n v="30953"/>
    <s v="In Store"/>
  </r>
  <r>
    <x v="3"/>
    <x v="8"/>
    <s v="Georgia"/>
    <n v="23538"/>
    <n v="26142"/>
    <s v="In Store"/>
  </r>
  <r>
    <x v="3"/>
    <x v="8"/>
    <s v="Idaho"/>
    <n v="4906"/>
    <n v="22382"/>
    <s v="In Store"/>
  </r>
  <r>
    <x v="3"/>
    <x v="8"/>
    <s v="Illinois"/>
    <n v="32076"/>
    <n v="28930"/>
    <s v="In Store"/>
  </r>
  <r>
    <x v="3"/>
    <x v="8"/>
    <s v="Indiana"/>
    <n v="15273"/>
    <n v="24223"/>
    <s v="Online "/>
  </r>
  <r>
    <x v="3"/>
    <x v="8"/>
    <s v="Iowa"/>
    <n v="8532"/>
    <n v="22280"/>
    <s v="Online "/>
  </r>
  <r>
    <x v="3"/>
    <x v="8"/>
    <s v="Kansas"/>
    <n v="6839"/>
    <n v="22257"/>
    <s v="In Store"/>
  </r>
  <r>
    <x v="3"/>
    <x v="8"/>
    <s v="Kentucky"/>
    <n v="10063"/>
    <n v="23160"/>
    <s v="Online "/>
  </r>
  <r>
    <x v="3"/>
    <x v="8"/>
    <s v="Louisiana"/>
    <n v="12015"/>
    <n v="26623"/>
    <s v="Online "/>
  </r>
  <r>
    <x v="3"/>
    <x v="8"/>
    <s v="Maine"/>
    <n v="5119"/>
    <n v="27119"/>
    <s v="In Store"/>
  </r>
  <r>
    <x v="3"/>
    <x v="8"/>
    <s v="Maryland"/>
    <n v="14733"/>
    <n v="29436"/>
    <s v="In Store"/>
  </r>
  <r>
    <x v="3"/>
    <x v="8"/>
    <s v="Massachusetts"/>
    <n v="20695"/>
    <n v="32779"/>
    <s v="Online "/>
  </r>
  <r>
    <x v="3"/>
    <x v="8"/>
    <s v="Michigan"/>
    <n v="21783"/>
    <n v="25834"/>
    <s v="Online "/>
  </r>
  <r>
    <x v="3"/>
    <x v="8"/>
    <s v="Minnesota"/>
    <n v="14729"/>
    <n v="27386"/>
    <s v="In Store"/>
  </r>
  <r>
    <x v="3"/>
    <x v="8"/>
    <s v="Mississippi"/>
    <n v="6381"/>
    <n v="23011"/>
    <s v="Online "/>
  </r>
  <r>
    <x v="3"/>
    <x v="8"/>
    <s v="Missouri"/>
    <n v="14797"/>
    <n v="26276"/>
    <s v="In Store"/>
  </r>
  <r>
    <x v="3"/>
    <x v="8"/>
    <s v="Montana"/>
    <n v="4978"/>
    <n v="24625"/>
    <s v="Online "/>
  </r>
  <r>
    <x v="3"/>
    <x v="8"/>
    <s v="Nebraska"/>
    <n v="5508"/>
    <n v="22253"/>
    <s v="Online "/>
  </r>
  <r>
    <x v="3"/>
    <x v="8"/>
    <s v="Nevada"/>
    <n v="8246"/>
    <n v="39048"/>
    <s v="In Store"/>
  </r>
  <r>
    <x v="3"/>
    <x v="8"/>
    <s v="New Hampshire"/>
    <n v="4512"/>
    <n v="27058"/>
    <s v="In Store"/>
  </r>
  <r>
    <x v="3"/>
    <x v="8"/>
    <s v="New Jersey"/>
    <n v="23501"/>
    <n v="30851"/>
    <s v="Online "/>
  </r>
  <r>
    <x v="3"/>
    <x v="8"/>
    <s v="New Mexico"/>
    <n v="4929"/>
    <n v="23901"/>
    <s v="Online "/>
  </r>
  <r>
    <x v="3"/>
    <x v="8"/>
    <s v="New York"/>
    <n v="66166"/>
    <n v="38365"/>
    <s v="In Store"/>
  </r>
  <r>
    <x v="3"/>
    <x v="8"/>
    <s v="North Carolina"/>
    <n v="25235"/>
    <n v="25111"/>
    <s v="In Store"/>
  </r>
  <r>
    <x v="3"/>
    <x v="8"/>
    <s v="North Dakota"/>
    <n v="2600"/>
    <n v="23400"/>
    <s v="In Store"/>
  </r>
  <r>
    <x v="3"/>
    <x v="8"/>
    <s v="Ohio"/>
    <n v="28218"/>
    <n v="24856"/>
    <s v="In Store"/>
  </r>
  <r>
    <x v="3"/>
    <x v="8"/>
    <s v="Oklahoma"/>
    <n v="8969"/>
    <n v="23729"/>
    <s v="In Store"/>
  </r>
  <r>
    <x v="3"/>
    <x v="8"/>
    <s v="Oregon"/>
    <n v="13588"/>
    <n v="27379"/>
    <s v="Online "/>
  </r>
  <r>
    <x v="3"/>
    <x v="8"/>
    <s v="Pennsylvania"/>
    <n v="33146"/>
    <n v="26389"/>
    <s v="Online "/>
  </r>
  <r>
    <x v="3"/>
    <x v="8"/>
    <s v="Rhode Island"/>
    <n v="3683"/>
    <n v="28353"/>
    <s v="In Store"/>
  </r>
  <r>
    <x v="3"/>
    <x v="8"/>
    <s v="South Carolina"/>
    <n v="12337"/>
    <n v="23885"/>
    <s v="Online "/>
  </r>
  <r>
    <x v="3"/>
    <x v="8"/>
    <s v="South Dakota"/>
    <n v="3109"/>
    <n v="22460"/>
    <s v="Online "/>
  </r>
  <r>
    <x v="3"/>
    <x v="8"/>
    <s v="Tennessee"/>
    <n v="15932"/>
    <n v="28398"/>
    <s v="In Store"/>
  </r>
  <r>
    <x v="3"/>
    <x v="8"/>
    <s v="Texas"/>
    <n v="60744"/>
    <n v="27234"/>
    <s v="In Store"/>
  </r>
  <r>
    <x v="3"/>
    <x v="8"/>
    <s v="Utah"/>
    <n v="7068"/>
    <n v="25510"/>
    <s v="Online "/>
  </r>
  <r>
    <x v="3"/>
    <x v="8"/>
    <s v="Vermont"/>
    <n v="2266"/>
    <n v="28375"/>
    <s v="Online "/>
  </r>
  <r>
    <x v="3"/>
    <x v="8"/>
    <s v="Virginia"/>
    <n v="20269"/>
    <n v="26078"/>
    <s v="In Store"/>
  </r>
  <r>
    <x v="3"/>
    <x v="8"/>
    <s v="Washington"/>
    <n v="20065"/>
    <n v="30250"/>
    <s v="Online "/>
  </r>
  <r>
    <x v="3"/>
    <x v="8"/>
    <s v="West Virginia"/>
    <n v="4646"/>
    <n v="23335"/>
    <s v="In Store"/>
  </r>
  <r>
    <x v="3"/>
    <x v="8"/>
    <s v="Wisconsin"/>
    <n v="16599"/>
    <n v="23248"/>
    <s v="Online "/>
  </r>
  <r>
    <x v="3"/>
    <x v="8"/>
    <s v="Wyoming"/>
    <n v="2355"/>
    <n v="25867"/>
    <s v="Online "/>
  </r>
  <r>
    <x v="3"/>
    <x v="9"/>
    <s v="Alabama"/>
    <n v="9603"/>
    <n v="42539"/>
    <s v="In Store"/>
  </r>
  <r>
    <x v="3"/>
    <x v="9"/>
    <s v="Arizona"/>
    <n v="10297"/>
    <n v="43061"/>
    <s v="In Store"/>
  </r>
  <r>
    <x v="3"/>
    <x v="9"/>
    <s v="Arkansas"/>
    <n v="5315"/>
    <n v="39179"/>
    <s v="Online "/>
  </r>
  <r>
    <x v="3"/>
    <x v="9"/>
    <s v="California"/>
    <n v="88470"/>
    <n v="46412"/>
    <s v="Online "/>
  </r>
  <r>
    <x v="3"/>
    <x v="9"/>
    <s v="Colorado"/>
    <n v="15777"/>
    <n v="45558"/>
    <s v="In Store"/>
  </r>
  <r>
    <x v="3"/>
    <x v="9"/>
    <s v="Connecticut"/>
    <n v="16529"/>
    <n v="39397"/>
    <s v="In Store"/>
  </r>
  <r>
    <x v="3"/>
    <x v="9"/>
    <s v="Delaware"/>
    <n v="2003"/>
    <n v="39610"/>
    <s v="In Store"/>
  </r>
  <r>
    <x v="3"/>
    <x v="9"/>
    <s v="Florida"/>
    <n v="54928"/>
    <n v="41319"/>
    <s v="In Store"/>
  </r>
  <r>
    <x v="3"/>
    <x v="9"/>
    <s v="Georgia"/>
    <n v="18097"/>
    <n v="41520"/>
    <s v="In Store"/>
  </r>
  <r>
    <x v="3"/>
    <x v="9"/>
    <s v="Idaho"/>
    <n v="3888"/>
    <n v="36056"/>
    <s v="Online "/>
  </r>
  <r>
    <x v="3"/>
    <x v="9"/>
    <s v="Illinois"/>
    <n v="39500"/>
    <n v="47240"/>
    <s v="Online "/>
  </r>
  <r>
    <x v="3"/>
    <x v="9"/>
    <s v="Indiana"/>
    <n v="13113"/>
    <n v="37882"/>
    <s v="In Store"/>
  </r>
  <r>
    <x v="3"/>
    <x v="9"/>
    <s v="Iowa"/>
    <n v="8710"/>
    <n v="39069"/>
    <s v="Online "/>
  </r>
  <r>
    <x v="3"/>
    <x v="9"/>
    <s v="Kansas"/>
    <n v="6031"/>
    <n v="39575"/>
    <s v="Online "/>
  </r>
  <r>
    <x v="3"/>
    <x v="9"/>
    <s v="Kentucky"/>
    <n v="10912"/>
    <n v="38330"/>
    <s v="In Store"/>
  </r>
  <r>
    <x v="3"/>
    <x v="9"/>
    <s v="Louisiana"/>
    <n v="9250"/>
    <n v="42468"/>
    <s v="In Store"/>
  </r>
  <r>
    <x v="3"/>
    <x v="9"/>
    <s v="Maine"/>
    <n v="4028"/>
    <n v="38993"/>
    <s v="Online "/>
  </r>
  <r>
    <x v="3"/>
    <x v="9"/>
    <s v="Maryland"/>
    <n v="19506"/>
    <n v="47793"/>
    <s v="Online "/>
  </r>
  <r>
    <x v="3"/>
    <x v="9"/>
    <s v="Massachusetts"/>
    <n v="21677"/>
    <n v="43032"/>
    <s v="In Store"/>
  </r>
  <r>
    <x v="3"/>
    <x v="9"/>
    <s v="Michigan"/>
    <n v="29930"/>
    <n v="38157"/>
    <s v="Online "/>
  </r>
  <r>
    <x v="3"/>
    <x v="9"/>
    <s v="Minnesota"/>
    <n v="16226"/>
    <n v="39237"/>
    <s v="In Store"/>
  </r>
  <r>
    <x v="3"/>
    <x v="9"/>
    <s v="Mississippi"/>
    <n v="4726"/>
    <n v="39958"/>
    <s v="Online "/>
  </r>
  <r>
    <x v="3"/>
    <x v="9"/>
    <s v="Missouri"/>
    <n v="13734"/>
    <n v="38705"/>
    <s v="Online "/>
  </r>
  <r>
    <x v="3"/>
    <x v="9"/>
    <s v="Montana"/>
    <n v="4094"/>
    <n v="35177"/>
    <s v="In Store"/>
  </r>
  <r>
    <x v="3"/>
    <x v="9"/>
    <s v="Nebraska"/>
    <n v="4671"/>
    <n v="37310"/>
    <s v="In Store"/>
  </r>
  <r>
    <x v="3"/>
    <x v="9"/>
    <s v="Nevada"/>
    <n v="4959"/>
    <n v="42336"/>
    <s v="Online "/>
  </r>
  <r>
    <x v="3"/>
    <x v="9"/>
    <s v="New Hampshire"/>
    <n v="3871"/>
    <n v="42646"/>
    <s v="Online "/>
  </r>
  <r>
    <x v="3"/>
    <x v="9"/>
    <s v="New Jersey"/>
    <n v="25881"/>
    <n v="41059"/>
    <s v="In Store"/>
  </r>
  <r>
    <x v="3"/>
    <x v="9"/>
    <s v="New Mexico"/>
    <n v="3961"/>
    <n v="38578"/>
    <s v="In Store"/>
  </r>
  <r>
    <x v="3"/>
    <x v="9"/>
    <s v="New York"/>
    <n v="74536"/>
    <n v="46436"/>
    <s v="In Store"/>
  </r>
  <r>
    <x v="3"/>
    <x v="9"/>
    <s v="North Carolina"/>
    <n v="23024"/>
    <n v="39978"/>
    <s v="In Store"/>
  </r>
  <r>
    <x v="3"/>
    <x v="9"/>
    <s v="North Dakota"/>
    <n v="2040"/>
    <n v="40167"/>
    <s v="In Store"/>
  </r>
  <r>
    <x v="3"/>
    <x v="9"/>
    <s v="Ohio"/>
    <n v="23601"/>
    <n v="39039"/>
    <s v="Online "/>
  </r>
  <r>
    <x v="3"/>
    <x v="9"/>
    <s v="Oklahoma"/>
    <n v="6751"/>
    <n v="40306"/>
    <s v="Online "/>
  </r>
  <r>
    <x v="3"/>
    <x v="9"/>
    <s v="Oregon"/>
    <n v="22753"/>
    <n v="37901"/>
    <s v="In Store"/>
  </r>
  <r>
    <x v="3"/>
    <x v="9"/>
    <s v="Pennsylvania"/>
    <n v="32259"/>
    <n v="38593"/>
    <s v="Online "/>
  </r>
  <r>
    <x v="3"/>
    <x v="9"/>
    <s v="Rhode Island"/>
    <n v="3395"/>
    <n v="38566"/>
    <s v="Online "/>
  </r>
  <r>
    <x v="3"/>
    <x v="9"/>
    <s v="South Carolina"/>
    <n v="11490"/>
    <n v="38842"/>
    <s v="In Store"/>
  </r>
  <r>
    <x v="3"/>
    <x v="9"/>
    <s v="South Dakota"/>
    <n v="2171"/>
    <n v="37403"/>
    <s v="In Store"/>
  </r>
  <r>
    <x v="3"/>
    <x v="9"/>
    <s v="Tennessee"/>
    <n v="14618"/>
    <n v="40443"/>
    <s v="Online "/>
  </r>
  <r>
    <x v="3"/>
    <x v="9"/>
    <s v="Texas"/>
    <n v="56060"/>
    <n v="43841"/>
    <s v="Online "/>
  </r>
  <r>
    <x v="3"/>
    <x v="9"/>
    <s v="Utah"/>
    <n v="6084"/>
    <n v="40421"/>
    <s v="In Store"/>
  </r>
  <r>
    <x v="3"/>
    <x v="9"/>
    <s v="Vermont"/>
    <n v="1958"/>
    <n v="40757"/>
    <s v="Online "/>
  </r>
  <r>
    <x v="3"/>
    <x v="9"/>
    <s v="Virginia"/>
    <n v="32154"/>
    <n v="48290"/>
    <s v="In Store"/>
  </r>
  <r>
    <x v="3"/>
    <x v="9"/>
    <s v="Washington"/>
    <n v="19701"/>
    <n v="44822"/>
    <s v="Online "/>
  </r>
  <r>
    <x v="3"/>
    <x v="9"/>
    <s v="West Virginia"/>
    <n v="5237"/>
    <n v="35927"/>
    <s v="Online "/>
  </r>
  <r>
    <x v="3"/>
    <x v="9"/>
    <s v="Wisconsin"/>
    <n v="14001"/>
    <n v="35242"/>
    <s v="In Store"/>
  </r>
  <r>
    <x v="3"/>
    <x v="9"/>
    <s v="Wyoming"/>
    <n v="1656"/>
    <n v="41035"/>
    <s v="In Store"/>
  </r>
  <r>
    <x v="3"/>
    <x v="9"/>
    <s v="South Carolina"/>
    <n v="11490"/>
    <n v="38842"/>
    <s v="Online "/>
  </r>
  <r>
    <x v="3"/>
    <x v="9"/>
    <s v="South Dakota"/>
    <n v="2171"/>
    <n v="37403"/>
    <s v="Online "/>
  </r>
  <r>
    <x v="3"/>
    <x v="9"/>
    <s v="Tennessee"/>
    <n v="14618"/>
    <n v="40443"/>
    <s v="In Store"/>
  </r>
  <r>
    <x v="3"/>
    <x v="9"/>
    <s v="Texas"/>
    <n v="56060"/>
    <n v="43841"/>
    <s v="In Store"/>
  </r>
  <r>
    <x v="3"/>
    <x v="9"/>
    <s v="Utah"/>
    <n v="6084"/>
    <n v="40421"/>
    <s v="In Store"/>
  </r>
  <r>
    <x v="3"/>
    <x v="9"/>
    <s v="Vermont"/>
    <n v="1958"/>
    <n v="40757"/>
    <s v="In Store"/>
  </r>
  <r>
    <x v="0"/>
    <x v="0"/>
    <s v="Arkansas"/>
    <n v="2565"/>
    <n v="55909"/>
    <s v="In Store"/>
  </r>
  <r>
    <x v="0"/>
    <x v="0"/>
    <s v="California"/>
    <n v="17651"/>
    <n v="48534"/>
    <s v="Online "/>
  </r>
  <r>
    <x v="0"/>
    <x v="0"/>
    <s v="Colorado"/>
    <n v="3312"/>
    <n v="97879"/>
    <s v="Online "/>
  </r>
  <r>
    <x v="0"/>
    <x v="0"/>
    <s v="Connecticut"/>
    <n v="467"/>
    <n v="49142"/>
    <s v="In Store"/>
  </r>
  <r>
    <x v="0"/>
    <x v="0"/>
    <s v="Delaware"/>
    <n v="186"/>
    <n v="49290"/>
    <s v="Online "/>
  </r>
  <r>
    <x v="0"/>
    <x v="0"/>
    <s v="Florida"/>
    <n v="5394"/>
    <n v="43717"/>
    <s v="Online "/>
  </r>
  <r>
    <x v="0"/>
    <x v="0"/>
    <s v="Georgia"/>
    <n v="2794"/>
    <n v="51978"/>
    <s v="In Store"/>
  </r>
  <r>
    <x v="0"/>
    <x v="0"/>
    <s v="Idaho"/>
    <n v="2531"/>
    <n v="48820"/>
    <s v="In Store"/>
  </r>
  <r>
    <x v="0"/>
    <x v="0"/>
    <s v="Illinois"/>
    <n v="2818"/>
    <n v="58259"/>
    <s v="Online "/>
  </r>
  <r>
    <x v="0"/>
    <x v="0"/>
    <s v="Indiana"/>
    <n v="2302"/>
    <n v="56732"/>
    <s v="Online "/>
  </r>
  <r>
    <x v="0"/>
    <x v="0"/>
    <s v="Iowa"/>
    <n v="2911"/>
    <n v="51588"/>
    <s v="In Store"/>
  </r>
  <r>
    <x v="0"/>
    <x v="0"/>
    <s v="Kansas"/>
    <n v="2613"/>
    <n v="53721"/>
    <s v="Online "/>
  </r>
  <r>
    <x v="0"/>
    <x v="0"/>
    <s v="Kentucky"/>
    <n v="1632"/>
    <n v="60605"/>
    <s v="In Store"/>
  </r>
  <r>
    <x v="0"/>
    <x v="0"/>
    <s v="Louisiana"/>
    <n v="3143"/>
    <n v="92727"/>
    <s v="Online "/>
  </r>
  <r>
    <x v="0"/>
    <x v="0"/>
    <s v="Maine"/>
    <n v="1581"/>
    <n v="47422"/>
    <s v="Online "/>
  </r>
  <r>
    <x v="0"/>
    <x v="0"/>
    <s v="Maryland"/>
    <n v="720"/>
    <n v="52887"/>
    <s v="In Store"/>
  </r>
  <r>
    <x v="0"/>
    <x v="0"/>
    <s v="Massachusetts"/>
    <n v="999"/>
    <n v="70628"/>
    <s v="In Store"/>
  </r>
  <r>
    <x v="1"/>
    <x v="6"/>
    <s v="Nevada"/>
    <n v="20106"/>
    <n v="68008"/>
    <s v="Online "/>
  </r>
  <r>
    <x v="1"/>
    <x v="6"/>
    <s v="New Hampshire"/>
    <n v="12808"/>
    <n v="86647"/>
    <s v="Online "/>
  </r>
  <r>
    <x v="1"/>
    <x v="6"/>
    <s v="New Jersey"/>
    <n v="52040"/>
    <n v="100022"/>
    <s v="In Store"/>
  </r>
  <r>
    <x v="1"/>
    <x v="6"/>
    <s v="New Mexico"/>
    <n v="11347"/>
    <n v="70156"/>
    <s v="In Store"/>
  </r>
  <r>
    <x v="1"/>
    <x v="6"/>
    <s v="New York"/>
    <n v="112890"/>
    <n v="105615"/>
    <s v="In Store"/>
  </r>
  <r>
    <x v="1"/>
    <x v="6"/>
    <s v="North Carolina"/>
    <n v="61321"/>
    <n v="73705"/>
    <s v="In Store"/>
  </r>
  <r>
    <x v="1"/>
    <x v="6"/>
    <s v="North Dakota"/>
    <n v="5198"/>
    <n v="69897"/>
    <s v="In Store"/>
  </r>
  <r>
    <x v="1"/>
    <x v="6"/>
    <s v="Ohio"/>
    <n v="54330"/>
    <n v="72752"/>
    <s v="Online "/>
  </r>
  <r>
    <x v="1"/>
    <x v="6"/>
    <s v="Oklahoma"/>
    <n v="21148"/>
    <n v="60841"/>
    <s v="Online "/>
  </r>
  <r>
    <x v="1"/>
    <x v="6"/>
    <s v="Oregon"/>
    <n v="26161"/>
    <n v="79460"/>
    <s v="In Store"/>
  </r>
  <r>
    <x v="1"/>
    <x v="6"/>
    <s v="Pennsylvania"/>
    <n v="64541"/>
    <n v="87681"/>
    <s v="Online "/>
  </r>
  <r>
    <x v="1"/>
    <x v="6"/>
    <s v="Rhode Island"/>
    <n v="9043"/>
    <n v="74454"/>
    <s v="Online "/>
  </r>
  <r>
    <x v="1"/>
    <x v="6"/>
    <s v="South Carolina"/>
    <n v="29329"/>
    <n v="58492"/>
    <s v="In Store"/>
  </r>
  <r>
    <x v="1"/>
    <x v="6"/>
    <s v="South Dakota"/>
    <n v="5498"/>
    <n v="64619"/>
    <s v="In Store"/>
  </r>
  <r>
    <x v="1"/>
    <x v="6"/>
    <s v="Tennessee"/>
    <n v="30774"/>
    <n v="68990"/>
    <s v="Online "/>
  </r>
  <r>
    <x v="1"/>
    <x v="6"/>
    <s v="Texas"/>
    <n v="139953"/>
    <n v="83197"/>
    <s v="Online "/>
  </r>
  <r>
    <x v="1"/>
    <x v="6"/>
    <s v="Utah"/>
    <n v="24485"/>
    <n v="70641"/>
    <s v="In Store"/>
  </r>
  <r>
    <x v="1"/>
    <x v="6"/>
    <s v="Vermont"/>
    <n v="5970"/>
    <n v="74986"/>
    <s v="Online "/>
  </r>
  <r>
    <x v="1"/>
    <x v="6"/>
    <s v="Virginia"/>
    <n v="59342"/>
    <n v="96327"/>
    <s v="In Store"/>
  </r>
  <r>
    <x v="1"/>
    <x v="6"/>
    <s v="Washington"/>
    <n v="41249"/>
    <n v="91460"/>
    <s v="Online "/>
  </r>
  <r>
    <x v="1"/>
    <x v="6"/>
    <s v="West Virginia"/>
    <n v="8381"/>
    <n v="58180"/>
    <s v="Online "/>
  </r>
  <r>
    <x v="1"/>
    <x v="6"/>
    <s v="Wisconsin"/>
    <n v="26927"/>
    <n v="69192"/>
    <s v="In Store"/>
  </r>
  <r>
    <x v="1"/>
    <x v="6"/>
    <s v="Wyoming"/>
    <n v="4728"/>
    <n v="62253"/>
    <s v="In Store"/>
  </r>
  <r>
    <x v="1"/>
    <x v="7"/>
    <s v="Alabama"/>
    <n v="13692"/>
    <n v="53785"/>
    <s v="Online "/>
  </r>
  <r>
    <x v="1"/>
    <x v="7"/>
    <s v="Arizona"/>
    <n v="19924"/>
    <n v="58632"/>
    <s v="Online "/>
  </r>
  <r>
    <x v="1"/>
    <x v="7"/>
    <s v="Arkansas"/>
    <n v="15780"/>
    <n v="49983"/>
    <s v="In Store"/>
  </r>
  <r>
    <x v="1"/>
    <x v="7"/>
    <s v="California"/>
    <n v="639529"/>
    <n v="59909"/>
    <s v="In Store"/>
  </r>
  <r>
    <x v="1"/>
    <x v="7"/>
    <s v="Colorado"/>
    <n v="21747"/>
    <n v="57600"/>
    <s v="In Store"/>
  </r>
  <r>
    <x v="1"/>
    <x v="7"/>
    <s v="Connecticut"/>
    <n v="13478"/>
    <n v="63419"/>
    <s v="In Store"/>
  </r>
  <r>
    <x v="1"/>
    <x v="7"/>
    <s v="Delaware"/>
    <n v="5386"/>
    <n v="61284"/>
    <s v="In Store"/>
  </r>
  <r>
    <x v="1"/>
    <x v="7"/>
    <s v="Florida"/>
    <n v="76615"/>
    <n v="58039"/>
    <s v="Online "/>
  </r>
  <r>
    <x v="1"/>
    <x v="7"/>
    <s v="Georgia"/>
    <n v="29998"/>
    <n v="59810"/>
    <s v="Online "/>
  </r>
  <r>
    <x v="1"/>
    <x v="7"/>
    <s v="Idaho"/>
    <n v="8163"/>
    <n v="49475"/>
    <s v="In Store"/>
  </r>
  <r>
    <x v="1"/>
    <x v="7"/>
    <s v="Illinois"/>
    <n v="35102"/>
    <n v="58038"/>
    <s v="Online "/>
  </r>
  <r>
    <x v="1"/>
    <x v="7"/>
    <s v="Indiana"/>
    <n v="16247"/>
    <n v="55107"/>
    <s v="Online "/>
  </r>
  <r>
    <x v="1"/>
    <x v="7"/>
    <s v="Iowa"/>
    <n v="11966"/>
    <n v="50392"/>
    <s v="In Store"/>
  </r>
  <r>
    <x v="1"/>
    <x v="7"/>
    <s v="Kansas"/>
    <n v="10085"/>
    <n v="49909"/>
    <s v="In Store"/>
  </r>
  <r>
    <x v="1"/>
    <x v="7"/>
    <s v="Kentucky"/>
    <n v="18442"/>
    <n v="55141"/>
    <s v="Online "/>
  </r>
  <r>
    <x v="1"/>
    <x v="7"/>
    <s v="Louisiana"/>
    <n v="16110"/>
    <n v="50832"/>
    <s v="Online "/>
  </r>
  <r>
    <x v="1"/>
    <x v="7"/>
    <s v="Maine"/>
    <n v="5474"/>
    <n v="55342"/>
    <s v="In Store"/>
  </r>
  <r>
    <x v="1"/>
    <x v="7"/>
    <s v="Maryland"/>
    <n v="21419"/>
    <n v="61476"/>
    <s v="Online "/>
  </r>
  <r>
    <x v="1"/>
    <x v="7"/>
    <s v="Massachusetts"/>
    <n v="68761"/>
    <n v="65886"/>
    <s v="In Store"/>
  </r>
  <r>
    <x v="1"/>
    <x v="7"/>
    <s v="Michigan"/>
    <n v="25357"/>
    <n v="56845"/>
    <s v="Online "/>
  </r>
  <r>
    <x v="1"/>
    <x v="7"/>
    <s v="Minnesota"/>
    <n v="20728"/>
    <n v="58656"/>
    <s v="Online "/>
  </r>
  <r>
    <x v="1"/>
    <x v="7"/>
    <s v="Mississippi"/>
    <n v="7557"/>
    <n v="48620"/>
    <s v="In Store"/>
  </r>
  <r>
    <x v="1"/>
    <x v="7"/>
    <s v="Missouri"/>
    <n v="52078"/>
    <n v="53562"/>
    <s v="In Store"/>
  </r>
  <r>
    <x v="1"/>
    <x v="7"/>
    <s v="Montana"/>
    <n v="4834"/>
    <n v="55258"/>
    <s v="Online "/>
  </r>
  <r>
    <x v="1"/>
    <x v="7"/>
    <s v="Nebraska"/>
    <n v="11559"/>
    <n v="54735"/>
    <s v="Online "/>
  </r>
  <r>
    <x v="1"/>
    <x v="7"/>
    <s v="Nevada"/>
    <n v="8934"/>
    <n v="60808"/>
    <s v="In Store"/>
  </r>
  <r>
    <x v="1"/>
    <x v="7"/>
    <s v="New Hampshire"/>
    <n v="4773"/>
    <n v="64363"/>
    <s v="In Store"/>
  </r>
  <r>
    <x v="1"/>
    <x v="7"/>
    <s v="New Jersey"/>
    <n v="40687"/>
    <n v="61124"/>
    <s v="In Store"/>
  </r>
  <r>
    <x v="1"/>
    <x v="7"/>
    <s v="New Mexico"/>
    <n v="10974"/>
    <n v="48852"/>
    <s v="In Store"/>
  </r>
  <r>
    <x v="1"/>
    <x v="7"/>
    <s v="New York"/>
    <n v="67202"/>
    <n v="60638"/>
    <s v="In Store"/>
  </r>
  <r>
    <x v="1"/>
    <x v="7"/>
    <s v="North Carolina"/>
    <n v="28199"/>
    <n v="56123"/>
    <s v="Online "/>
  </r>
  <r>
    <x v="1"/>
    <x v="7"/>
    <s v="North Dakota"/>
    <n v="2581"/>
    <n v="58585"/>
    <s v="Online "/>
  </r>
  <r>
    <x v="1"/>
    <x v="7"/>
    <s v="Ohio"/>
    <n v="35525"/>
    <n v="53891"/>
    <s v="In Store"/>
  </r>
  <r>
    <x v="1"/>
    <x v="7"/>
    <s v="Oklahoma"/>
    <n v="13345"/>
    <n v="52841"/>
    <s v="Online "/>
  </r>
  <r>
    <x v="1"/>
    <x v="7"/>
    <s v="Oregon"/>
    <n v="16113"/>
    <n v="57842"/>
    <s v="Online "/>
  </r>
  <r>
    <x v="1"/>
    <x v="7"/>
    <s v="Pennsylvania"/>
    <n v="57945"/>
    <n v="59416"/>
    <s v="In Store"/>
  </r>
  <r>
    <x v="1"/>
    <x v="7"/>
    <s v="Rhode Island"/>
    <n v="4664"/>
    <n v="56458"/>
    <s v="In Store"/>
  </r>
  <r>
    <x v="1"/>
    <x v="7"/>
    <s v="South Carolina"/>
    <n v="12757"/>
    <n v="53296"/>
    <s v="Online "/>
  </r>
  <r>
    <x v="1"/>
    <x v="7"/>
    <s v="South Dakota"/>
    <n v="2904"/>
    <n v="58412"/>
    <s v="Online "/>
  </r>
  <r>
    <x v="1"/>
    <x v="7"/>
    <s v="Tennessee"/>
    <n v="16563"/>
    <n v="59183"/>
    <s v="In Store"/>
  </r>
  <r>
    <x v="1"/>
    <x v="7"/>
    <s v="Texas"/>
    <n v="94237"/>
    <n v="55322"/>
    <s v="Online "/>
  </r>
  <r>
    <x v="1"/>
    <x v="7"/>
    <s v="Utah"/>
    <n v="12857"/>
    <n v="50983"/>
    <s v="In Store"/>
  </r>
  <r>
    <x v="1"/>
    <x v="7"/>
    <s v="Vermont"/>
    <n v="2503"/>
    <n v="54501"/>
    <s v="Online "/>
  </r>
  <r>
    <x v="1"/>
    <x v="7"/>
    <s v="Virginia"/>
    <n v="50144"/>
    <n v="56876"/>
    <s v="Online "/>
  </r>
  <r>
    <x v="1"/>
    <x v="7"/>
    <s v="Washington"/>
    <n v="64023"/>
    <n v="59267"/>
    <s v="In Store"/>
  </r>
  <r>
    <x v="1"/>
    <x v="7"/>
    <s v="West Virginia"/>
    <n v="5755"/>
    <n v="53876"/>
    <s v="In Store"/>
  </r>
  <r>
    <x v="1"/>
    <x v="7"/>
    <s v="Wisconsin"/>
    <n v="29257"/>
    <n v="56951"/>
    <s v="Online "/>
  </r>
  <r>
    <x v="1"/>
    <x v="7"/>
    <s v="Wyoming"/>
    <n v="3384"/>
    <n v="50083"/>
    <s v="Online "/>
  </r>
  <r>
    <x v="1"/>
    <x v="8"/>
    <s v="Alabama"/>
    <n v="11180"/>
    <n v="23618"/>
    <s v="In Store"/>
  </r>
  <r>
    <x v="1"/>
    <x v="5"/>
    <s v="New York"/>
    <n v="63310"/>
    <n v="197494"/>
    <s v="In Store"/>
  </r>
  <r>
    <x v="1"/>
    <x v="5"/>
    <s v="North Carolina"/>
    <n v="28672"/>
    <n v="95886"/>
    <s v="In Store"/>
  </r>
  <r>
    <x v="1"/>
    <x v="5"/>
    <s v="North Dakota"/>
    <n v="2985"/>
    <n v="71784"/>
    <s v="In Store"/>
  </r>
  <r>
    <x v="1"/>
    <x v="5"/>
    <s v="Ohio"/>
    <n v="29119"/>
    <n v="81683"/>
    <s v="In Store"/>
  </r>
  <r>
    <x v="1"/>
    <x v="5"/>
    <s v="Oklahoma"/>
    <n v="11672"/>
    <n v="65814"/>
    <s v="Online "/>
  </r>
  <r>
    <x v="1"/>
    <x v="5"/>
    <s v="Oregon"/>
    <n v="13190"/>
    <n v="79291"/>
    <s v="Online "/>
  </r>
  <r>
    <x v="1"/>
    <x v="5"/>
    <s v="Pennsylvania"/>
    <n v="29264"/>
    <n v="96778"/>
    <s v="In Store"/>
  </r>
  <r>
    <x v="1"/>
    <x v="5"/>
    <s v="Rhode Island"/>
    <n v="2934"/>
    <n v="97537"/>
    <s v="Online "/>
  </r>
  <r>
    <x v="1"/>
    <x v="5"/>
    <s v="South Carolina"/>
    <n v="14196"/>
    <n v="70481"/>
    <s v="Online "/>
  </r>
  <r>
    <x v="1"/>
    <x v="5"/>
    <s v="South Dakota"/>
    <n v="3315"/>
    <n v="69499"/>
    <s v="In Store"/>
  </r>
  <r>
    <x v="1"/>
    <x v="5"/>
    <s v="Tennessee"/>
    <n v="16270"/>
    <n v="83805"/>
    <s v="In Store"/>
  </r>
  <r>
    <x v="1"/>
    <x v="5"/>
    <s v="Texas"/>
    <n v="76169"/>
    <n v="92718"/>
    <s v="Online "/>
  </r>
  <r>
    <x v="1"/>
    <x v="5"/>
    <s v="Utah"/>
    <n v="11885"/>
    <n v="76967"/>
    <s v="Online "/>
  </r>
  <r>
    <x v="1"/>
    <x v="5"/>
    <s v="Vermont"/>
    <n v="1709"/>
    <n v="80642"/>
    <s v="In Store"/>
  </r>
  <r>
    <x v="1"/>
    <x v="5"/>
    <s v="Virginia"/>
    <n v="22249"/>
    <n v="94029"/>
    <s v="Online "/>
  </r>
  <r>
    <x v="1"/>
    <x v="5"/>
    <s v="Washington"/>
    <n v="17624"/>
    <n v="91242"/>
    <s v="In Store"/>
  </r>
  <r>
    <x v="1"/>
    <x v="5"/>
    <s v="West Virginia"/>
    <n v="4003"/>
    <n v="60528"/>
    <s v="Online "/>
  </r>
  <r>
    <x v="1"/>
    <x v="5"/>
    <s v="Wisconsin"/>
    <n v="14066"/>
    <n v="80040"/>
    <s v="Online "/>
  </r>
  <r>
    <x v="1"/>
    <x v="5"/>
    <s v="Wyoming"/>
    <n v="2306"/>
    <n v="66849"/>
    <s v="In Store"/>
  </r>
  <r>
    <x v="1"/>
    <x v="6"/>
    <s v="Alabama"/>
    <n v="22186"/>
    <n v="63061"/>
    <s v="In Store"/>
  </r>
  <r>
    <x v="1"/>
    <x v="6"/>
    <s v="Arizona"/>
    <n v="38940"/>
    <n v="64892"/>
    <s v="Online "/>
  </r>
  <r>
    <x v="1"/>
    <x v="6"/>
    <s v="Arkansas"/>
    <n v="14911"/>
    <n v="69354"/>
    <s v="Online "/>
  </r>
  <r>
    <x v="1"/>
    <x v="6"/>
    <s v="California"/>
    <n v="215691"/>
    <n v="101348"/>
    <s v="In Store"/>
  </r>
  <r>
    <x v="1"/>
    <x v="6"/>
    <s v="Colorado"/>
    <n v="55003"/>
    <n v="92477"/>
    <s v="In Store"/>
  </r>
  <r>
    <x v="1"/>
    <x v="6"/>
    <s v="Connecticut"/>
    <n v="23755"/>
    <n v="98139"/>
    <s v="In Store"/>
  </r>
  <r>
    <x v="1"/>
    <x v="6"/>
    <s v="Delaware"/>
    <n v="9421"/>
    <n v="88658"/>
    <s v="In Store"/>
  </r>
  <r>
    <x v="1"/>
    <x v="6"/>
    <s v="Florida"/>
    <n v="170397"/>
    <n v="69740"/>
    <s v="In Store"/>
  </r>
  <r>
    <x v="1"/>
    <x v="6"/>
    <s v="Georgia"/>
    <n v="56304"/>
    <n v="77861"/>
    <s v="Online "/>
  </r>
  <r>
    <x v="1"/>
    <x v="6"/>
    <s v="Idaho"/>
    <n v="11359"/>
    <n v="61072"/>
    <s v="Online "/>
  </r>
  <r>
    <x v="1"/>
    <x v="6"/>
    <s v="Illinois"/>
    <n v="75870"/>
    <n v="84228"/>
    <s v="In Store"/>
  </r>
  <r>
    <x v="1"/>
    <x v="6"/>
    <s v="Indiana"/>
    <n v="30165"/>
    <n v="59817"/>
    <s v="Online "/>
  </r>
  <r>
    <x v="1"/>
    <x v="6"/>
    <s v="Iowa"/>
    <n v="16421"/>
    <n v="62755"/>
    <s v="Online "/>
  </r>
  <r>
    <x v="1"/>
    <x v="6"/>
    <s v="Kansas"/>
    <n v="16598"/>
    <n v="70554"/>
    <s v="In Store"/>
  </r>
  <r>
    <x v="1"/>
    <x v="6"/>
    <s v="Kentucky"/>
    <n v="20866"/>
    <n v="58511"/>
    <s v="In Store"/>
  </r>
  <r>
    <x v="1"/>
    <x v="6"/>
    <s v="Louisiana"/>
    <n v="25304"/>
    <n v="63624"/>
    <s v="Online "/>
  </r>
  <r>
    <x v="1"/>
    <x v="6"/>
    <s v="Maine"/>
    <n v="10504"/>
    <n v="66893"/>
    <s v="Online "/>
  </r>
  <r>
    <x v="1"/>
    <x v="6"/>
    <s v="Maryland"/>
    <n v="44172"/>
    <n v="88573"/>
    <s v="In Store"/>
  </r>
  <r>
    <x v="1"/>
    <x v="6"/>
    <s v="Massachusetts"/>
    <n v="47892"/>
    <n v="119872"/>
    <s v="Online "/>
  </r>
  <r>
    <x v="1"/>
    <x v="6"/>
    <s v="Michigan"/>
    <n v="44483"/>
    <n v="76805"/>
    <s v="In Store"/>
  </r>
  <r>
    <x v="1"/>
    <x v="6"/>
    <s v="Minnesota"/>
    <n v="32903"/>
    <n v="91736"/>
    <s v="Online "/>
  </r>
  <r>
    <x v="1"/>
    <x v="6"/>
    <s v="Mississippi"/>
    <n v="12421"/>
    <n v="49023"/>
    <s v="Online "/>
  </r>
  <r>
    <x v="1"/>
    <x v="6"/>
    <s v="Missouri"/>
    <n v="34349"/>
    <n v="74700"/>
    <s v="In Store"/>
  </r>
  <r>
    <x v="1"/>
    <x v="6"/>
    <s v="Montana"/>
    <n v="9482"/>
    <n v="60553"/>
    <s v="In Store"/>
  </r>
  <r>
    <x v="1"/>
    <x v="6"/>
    <s v="Nebraska"/>
    <n v="11737"/>
    <n v="66603"/>
    <s v="Online "/>
  </r>
  <r>
    <x v="1"/>
    <x v="6"/>
    <s v="Nevada"/>
    <n v="20106"/>
    <n v="68008"/>
    <s v="Online "/>
  </r>
  <r>
    <x v="1"/>
    <x v="6"/>
    <s v="New Hampshire"/>
    <n v="12808"/>
    <n v="86647"/>
    <s v="In Store"/>
  </r>
  <r>
    <x v="1"/>
    <x v="6"/>
    <s v="New Jersey"/>
    <n v="52040"/>
    <n v="100022"/>
    <s v="In Store"/>
  </r>
  <r>
    <x v="1"/>
    <x v="6"/>
    <s v="New Mexico"/>
    <n v="11347"/>
    <n v="70156"/>
    <s v="In Store"/>
  </r>
  <r>
    <x v="1"/>
    <x v="6"/>
    <s v="New York"/>
    <n v="112890"/>
    <n v="105615"/>
    <s v="In Store"/>
  </r>
  <r>
    <x v="1"/>
    <x v="6"/>
    <s v="North Carolina"/>
    <n v="61321"/>
    <n v="73705"/>
    <s v="In Store"/>
  </r>
  <r>
    <x v="1"/>
    <x v="6"/>
    <s v="North Dakota"/>
    <n v="5198"/>
    <n v="69897"/>
    <s v="Online "/>
  </r>
  <r>
    <x v="1"/>
    <x v="6"/>
    <s v="Ohio"/>
    <n v="54330"/>
    <n v="72752"/>
    <s v="Online "/>
  </r>
  <r>
    <x v="1"/>
    <x v="6"/>
    <s v="Oklahoma"/>
    <n v="21148"/>
    <n v="60841"/>
    <s v="In Store"/>
  </r>
  <r>
    <x v="1"/>
    <x v="6"/>
    <s v="Oregon"/>
    <n v="26161"/>
    <n v="79460"/>
    <s v="Online "/>
  </r>
  <r>
    <x v="1"/>
    <x v="6"/>
    <s v="Pennsylvania"/>
    <n v="64541"/>
    <n v="87681"/>
    <s v="Online "/>
  </r>
  <r>
    <x v="1"/>
    <x v="6"/>
    <s v="Rhode Island"/>
    <n v="9043"/>
    <n v="74454"/>
    <s v="In Store"/>
  </r>
  <r>
    <x v="1"/>
    <x v="6"/>
    <s v="South Carolina"/>
    <n v="29329"/>
    <n v="58492"/>
    <s v="In Store"/>
  </r>
  <r>
    <x v="1"/>
    <x v="6"/>
    <s v="South Dakota"/>
    <n v="5498"/>
    <n v="64619"/>
    <s v="Online "/>
  </r>
  <r>
    <x v="1"/>
    <x v="6"/>
    <s v="Tennessee"/>
    <n v="30774"/>
    <n v="68990"/>
    <s v="Online "/>
  </r>
  <r>
    <x v="1"/>
    <x v="6"/>
    <s v="Texas"/>
    <n v="139953"/>
    <n v="83197"/>
    <s v="In Store"/>
  </r>
  <r>
    <x v="1"/>
    <x v="6"/>
    <s v="Utah"/>
    <n v="24485"/>
    <n v="70641"/>
    <s v="Online "/>
  </r>
  <r>
    <x v="1"/>
    <x v="6"/>
    <s v="Vermont"/>
    <n v="5970"/>
    <n v="74986"/>
    <s v="In Store"/>
  </r>
  <r>
    <x v="1"/>
    <x v="6"/>
    <s v="Virginia"/>
    <n v="59342"/>
    <n v="96327"/>
    <s v="Online "/>
  </r>
  <r>
    <x v="1"/>
    <x v="6"/>
    <s v="Washington"/>
    <n v="41249"/>
    <n v="91460"/>
    <s v="Online "/>
  </r>
  <r>
    <x v="1"/>
    <x v="6"/>
    <s v="West Virginia"/>
    <n v="8381"/>
    <n v="58180"/>
    <s v="In Store"/>
  </r>
  <r>
    <x v="1"/>
    <x v="6"/>
    <s v="Wisconsin"/>
    <n v="26927"/>
    <n v="69192"/>
    <s v="In Store"/>
  </r>
  <r>
    <x v="1"/>
    <x v="6"/>
    <s v="Wyoming"/>
    <n v="4728"/>
    <n v="62253"/>
    <s v="Online "/>
  </r>
  <r>
    <x v="1"/>
    <x v="7"/>
    <s v="Alabama"/>
    <n v="13692"/>
    <n v="53785"/>
    <s v="Online "/>
  </r>
  <r>
    <x v="1"/>
    <x v="7"/>
    <s v="Arizona"/>
    <n v="19924"/>
    <n v="58632"/>
    <s v="In Store"/>
  </r>
  <r>
    <x v="1"/>
    <x v="7"/>
    <s v="Arkansas"/>
    <n v="15780"/>
    <n v="49983"/>
    <s v="In Store"/>
  </r>
  <r>
    <x v="1"/>
    <x v="7"/>
    <s v="California"/>
    <n v="639529"/>
    <n v="59909"/>
    <s v="In Store"/>
  </r>
  <r>
    <x v="1"/>
    <x v="7"/>
    <s v="Colorado"/>
    <n v="21747"/>
    <n v="57600"/>
    <s v="In Store"/>
  </r>
  <r>
    <x v="1"/>
    <x v="7"/>
    <s v="Connecticut"/>
    <n v="13478"/>
    <n v="63419"/>
    <s v="In Store"/>
  </r>
  <r>
    <x v="1"/>
    <x v="7"/>
    <s v="Delaware"/>
    <n v="5386"/>
    <n v="61284"/>
    <s v="Online "/>
  </r>
  <r>
    <x v="1"/>
    <x v="7"/>
    <s v="Florida"/>
    <n v="76615"/>
    <n v="58039"/>
    <s v="Online "/>
  </r>
  <r>
    <x v="1"/>
    <x v="7"/>
    <s v="Georgia"/>
    <n v="29998"/>
    <n v="59810"/>
    <s v="In Store"/>
  </r>
  <r>
    <x v="1"/>
    <x v="7"/>
    <s v="Idaho"/>
    <n v="8163"/>
    <n v="49475"/>
    <s v="Online "/>
  </r>
  <r>
    <x v="1"/>
    <x v="7"/>
    <s v="Illinois"/>
    <n v="35102"/>
    <n v="58038"/>
    <s v="Online "/>
  </r>
  <r>
    <x v="1"/>
    <x v="7"/>
    <s v="Indiana"/>
    <n v="16247"/>
    <n v="55107"/>
    <s v="In Store"/>
  </r>
  <r>
    <x v="1"/>
    <x v="7"/>
    <s v="Iowa"/>
    <n v="11966"/>
    <n v="50392"/>
    <s v="In Store"/>
  </r>
  <r>
    <x v="1"/>
    <x v="7"/>
    <s v="Kansas"/>
    <n v="10085"/>
    <n v="49909"/>
    <s v="Online "/>
  </r>
  <r>
    <x v="1"/>
    <x v="7"/>
    <s v="Kentucky"/>
    <n v="18442"/>
    <n v="55141"/>
    <s v="Online "/>
  </r>
  <r>
    <x v="1"/>
    <x v="7"/>
    <s v="Louisiana"/>
    <n v="16110"/>
    <n v="50832"/>
    <s v="In Store"/>
  </r>
  <r>
    <x v="1"/>
    <x v="7"/>
    <s v="Maine"/>
    <n v="5474"/>
    <n v="55342"/>
    <s v="Online "/>
  </r>
  <r>
    <x v="1"/>
    <x v="7"/>
    <s v="Maryland"/>
    <n v="21419"/>
    <n v="61476"/>
    <s v="In Store"/>
  </r>
  <r>
    <x v="1"/>
    <x v="7"/>
    <s v="Massachusetts"/>
    <n v="68761"/>
    <n v="65886"/>
    <s v="Online "/>
  </r>
  <r>
    <x v="1"/>
    <x v="7"/>
    <s v="Michigan"/>
    <n v="25357"/>
    <n v="56845"/>
    <s v="Online "/>
  </r>
  <r>
    <x v="1"/>
    <x v="7"/>
    <s v="Minnesota"/>
    <n v="20728"/>
    <n v="58656"/>
    <s v="In Store"/>
  </r>
  <r>
    <x v="1"/>
    <x v="7"/>
    <s v="Mississippi"/>
    <n v="7557"/>
    <n v="48620"/>
    <s v="In Store"/>
  </r>
  <r>
    <x v="1"/>
    <x v="7"/>
    <s v="Missouri"/>
    <n v="52078"/>
    <n v="53562"/>
    <s v="Online "/>
  </r>
  <r>
    <x v="1"/>
    <x v="7"/>
    <s v="Montana"/>
    <n v="4834"/>
    <n v="55258"/>
    <s v="Online "/>
  </r>
  <r>
    <x v="1"/>
    <x v="7"/>
    <s v="Nebraska"/>
    <n v="11559"/>
    <n v="54735"/>
    <s v="In Store"/>
  </r>
  <r>
    <x v="1"/>
    <x v="7"/>
    <s v="Nevada"/>
    <n v="8934"/>
    <n v="60808"/>
    <s v="In Store"/>
  </r>
  <r>
    <x v="1"/>
    <x v="7"/>
    <s v="New Hampshire"/>
    <n v="4773"/>
    <n v="64363"/>
    <s v="In Store"/>
  </r>
  <r>
    <x v="1"/>
    <x v="7"/>
    <s v="New Jersey"/>
    <n v="40687"/>
    <n v="61124"/>
    <s v="In Store"/>
  </r>
  <r>
    <x v="1"/>
    <x v="7"/>
    <s v="New Mexico"/>
    <n v="10974"/>
    <n v="48852"/>
    <s v="In Store"/>
  </r>
  <r>
    <x v="1"/>
    <x v="7"/>
    <s v="New York"/>
    <n v="67202"/>
    <n v="60638"/>
    <s v="Online "/>
  </r>
  <r>
    <x v="1"/>
    <x v="7"/>
    <s v="North Carolina"/>
    <n v="28199"/>
    <n v="56123"/>
    <s v="Online "/>
  </r>
  <r>
    <x v="1"/>
    <x v="7"/>
    <s v="North Dakota"/>
    <n v="2581"/>
    <n v="58585"/>
    <s v="In Store"/>
  </r>
  <r>
    <x v="1"/>
    <x v="7"/>
    <s v="Ohio"/>
    <n v="35525"/>
    <n v="53891"/>
    <s v="Online "/>
  </r>
  <r>
    <x v="1"/>
    <x v="7"/>
    <s v="Oklahoma"/>
    <n v="13345"/>
    <n v="52841"/>
    <s v="Online "/>
  </r>
  <r>
    <x v="1"/>
    <x v="7"/>
    <s v="Oregon"/>
    <n v="16113"/>
    <n v="57842"/>
    <s v="In Store"/>
  </r>
  <r>
    <x v="1"/>
    <x v="7"/>
    <s v="Pennsylvania"/>
    <n v="57945"/>
    <n v="59416"/>
    <s v="In Store"/>
  </r>
  <r>
    <x v="1"/>
    <x v="7"/>
    <s v="Rhode Island"/>
    <n v="4664"/>
    <n v="56458"/>
    <s v="Online "/>
  </r>
  <r>
    <x v="1"/>
    <x v="7"/>
    <s v="South Carolina"/>
    <n v="12757"/>
    <n v="53296"/>
    <s v="Online "/>
  </r>
  <r>
    <x v="1"/>
    <x v="7"/>
    <s v="South Dakota"/>
    <n v="2904"/>
    <n v="58412"/>
    <s v="In Store"/>
  </r>
  <r>
    <x v="1"/>
    <x v="7"/>
    <s v="Tennessee"/>
    <n v="16563"/>
    <n v="59183"/>
    <s v="Online "/>
  </r>
  <r>
    <x v="1"/>
    <x v="7"/>
    <s v="Texas"/>
    <n v="94237"/>
    <n v="55322"/>
    <s v="In Store"/>
  </r>
  <r>
    <x v="1"/>
    <x v="7"/>
    <s v="Utah"/>
    <n v="12857"/>
    <n v="50983"/>
    <s v="Online "/>
  </r>
  <r>
    <x v="1"/>
    <x v="7"/>
    <s v="Vermont"/>
    <n v="2503"/>
    <n v="54501"/>
    <s v="Online "/>
  </r>
  <r>
    <x v="1"/>
    <x v="7"/>
    <s v="Virginia"/>
    <n v="50144"/>
    <n v="56876"/>
    <s v="In Store"/>
  </r>
  <r>
    <x v="1"/>
    <x v="7"/>
    <s v="Washington"/>
    <n v="64023"/>
    <n v="59267"/>
    <s v="In Store"/>
  </r>
  <r>
    <x v="1"/>
    <x v="7"/>
    <s v="West Virginia"/>
    <n v="5755"/>
    <n v="53876"/>
    <s v="Online "/>
  </r>
  <r>
    <x v="1"/>
    <x v="7"/>
    <s v="Wisconsin"/>
    <n v="29257"/>
    <n v="56951"/>
    <s v="Online "/>
  </r>
  <r>
    <x v="1"/>
    <x v="7"/>
    <s v="Wyoming"/>
    <n v="3384"/>
    <n v="50083"/>
    <s v="In Store"/>
  </r>
  <r>
    <x v="1"/>
    <x v="8"/>
    <s v="Alabama"/>
    <n v="11180"/>
    <n v="23618"/>
    <s v="In Store"/>
  </r>
  <r>
    <x v="1"/>
    <x v="8"/>
    <s v="Arizona"/>
    <n v="14256"/>
    <n v="31557"/>
    <s v="In Store"/>
  </r>
  <r>
    <x v="1"/>
    <x v="8"/>
    <s v="Arkansas"/>
    <n v="7315"/>
    <n v="23299"/>
    <s v="In Store"/>
  </r>
  <r>
    <x v="1"/>
    <x v="8"/>
    <s v="California"/>
    <n v="116191"/>
    <n v="38379"/>
    <s v="In Store"/>
  </r>
  <r>
    <x v="1"/>
    <x v="8"/>
    <s v="Colorado"/>
    <n v="17317"/>
    <n v="33131"/>
    <s v="Online "/>
  </r>
  <r>
    <x v="1"/>
    <x v="8"/>
    <s v="Connecticut"/>
    <n v="10917"/>
    <n v="30451"/>
    <s v="Online "/>
  </r>
  <r>
    <x v="1"/>
    <x v="8"/>
    <s v="Delaware"/>
    <n v="2710"/>
    <n v="27264"/>
    <s v="In Store"/>
  </r>
  <r>
    <x v="1"/>
    <x v="8"/>
    <s v="Florida"/>
    <n v="58596"/>
    <n v="32675"/>
    <s v="Online "/>
  </r>
  <r>
    <x v="1"/>
    <x v="8"/>
    <s v="Georgia"/>
    <n v="25254"/>
    <n v="27342"/>
    <s v="Online "/>
  </r>
  <r>
    <x v="1"/>
    <x v="8"/>
    <s v="Idaho"/>
    <n v="5038"/>
    <n v="23770"/>
    <s v="In Store"/>
  </r>
  <r>
    <x v="1"/>
    <x v="8"/>
    <s v="Illinois"/>
    <n v="33183"/>
    <n v="30703"/>
    <s v="In Store"/>
  </r>
  <r>
    <x v="1"/>
    <x v="8"/>
    <s v="Indiana"/>
    <n v="15776"/>
    <n v="25660"/>
    <s v="Online "/>
  </r>
  <r>
    <x v="1"/>
    <x v="8"/>
    <s v="Iowa"/>
    <n v="8796"/>
    <n v="23261"/>
    <s v="Online "/>
  </r>
  <r>
    <x v="1"/>
    <x v="8"/>
    <s v="Kansas"/>
    <n v="6871"/>
    <n v="23333"/>
    <s v="In Store"/>
  </r>
  <r>
    <x v="1"/>
    <x v="8"/>
    <s v="Kentucky"/>
    <n v="10118"/>
    <n v="24350"/>
    <s v="Online "/>
  </r>
  <r>
    <x v="1"/>
    <x v="8"/>
    <s v="Louisiana"/>
    <n v="12912"/>
    <n v="27789"/>
    <s v="In Store"/>
  </r>
  <r>
    <x v="1"/>
    <x v="8"/>
    <s v="Maine"/>
    <n v="5132"/>
    <n v="29169"/>
    <s v="Online "/>
  </r>
  <r>
    <x v="1"/>
    <x v="8"/>
    <s v="Maryland"/>
    <n v="15043"/>
    <n v="30758"/>
    <s v="Online "/>
  </r>
  <r>
    <x v="1"/>
    <x v="8"/>
    <s v="Massachusetts"/>
    <n v="20740"/>
    <n v="35500"/>
    <s v="In Store"/>
  </r>
  <r>
    <x v="1"/>
    <x v="8"/>
    <s v="Michigan"/>
    <n v="23113"/>
    <n v="27121"/>
    <s v="In Store"/>
  </r>
  <r>
    <x v="1"/>
    <x v="8"/>
    <s v="Minnesota"/>
    <n v="15325"/>
    <n v="29261"/>
    <s v="Online "/>
  </r>
  <r>
    <x v="1"/>
    <x v="8"/>
    <s v="Mississippi"/>
    <n v="6514"/>
    <n v="23817"/>
    <s v="Online "/>
  </r>
  <r>
    <x v="1"/>
    <x v="8"/>
    <s v="Missouri"/>
    <n v="15195"/>
    <n v="27614"/>
    <s v="In Store"/>
  </r>
  <r>
    <x v="1"/>
    <x v="8"/>
    <s v="Montana"/>
    <n v="5052"/>
    <n v="25955"/>
    <s v="In Store"/>
  </r>
  <r>
    <x v="1"/>
    <x v="8"/>
    <s v="Nebraska"/>
    <n v="5609"/>
    <n v="23213"/>
    <s v="In Store"/>
  </r>
  <r>
    <x v="1"/>
    <x v="8"/>
    <s v="Nevada"/>
    <n v="8716"/>
    <n v="40432"/>
    <s v="In Store"/>
  </r>
  <r>
    <x v="1"/>
    <x v="8"/>
    <s v="New Hampshire"/>
    <n v="4675"/>
    <n v="28783"/>
    <s v="In Store"/>
  </r>
  <r>
    <x v="1"/>
    <x v="8"/>
    <s v="New Jersey"/>
    <n v="24526"/>
    <n v="32347"/>
    <s v="Online "/>
  </r>
  <r>
    <x v="1"/>
    <x v="8"/>
    <s v="New Mexico"/>
    <n v="5277"/>
    <n v="25571"/>
    <s v="Online "/>
  </r>
  <r>
    <x v="1"/>
    <x v="8"/>
    <s v="New York"/>
    <n v="65868"/>
    <n v="41828"/>
    <s v="In Store"/>
  </r>
  <r>
    <x v="1"/>
    <x v="8"/>
    <s v="North Carolina"/>
    <n v="26474"/>
    <n v="26460"/>
    <s v="Online "/>
  </r>
  <r>
    <x v="1"/>
    <x v="8"/>
    <s v="North Dakota"/>
    <n v="2610"/>
    <n v="24573"/>
    <s v="Online "/>
  </r>
  <r>
    <x v="1"/>
    <x v="8"/>
    <s v="Ohio"/>
    <n v="29035"/>
    <n v="26197"/>
    <s v="In Store"/>
  </r>
  <r>
    <x v="1"/>
    <x v="8"/>
    <s v="Oklahoma"/>
    <n v="9209"/>
    <n v="24600"/>
    <s v="In Store"/>
  </r>
  <r>
    <x v="1"/>
    <x v="8"/>
    <s v="Oregon"/>
    <n v="14116"/>
    <n v="29818"/>
    <s v="Online "/>
  </r>
  <r>
    <x v="1"/>
    <x v="8"/>
    <s v="Pennsylvania"/>
    <n v="33729"/>
    <n v="28011"/>
    <s v="Online "/>
  </r>
  <r>
    <x v="1"/>
    <x v="8"/>
    <s v="Rhode Island"/>
    <n v="3873"/>
    <n v="29680"/>
    <s v="In Store"/>
  </r>
  <r>
    <x v="1"/>
    <x v="8"/>
    <s v="South Carolina"/>
    <n v="13400"/>
    <n v="24816"/>
    <s v="Online "/>
  </r>
  <r>
    <x v="1"/>
    <x v="8"/>
    <s v="South Dakota"/>
    <n v="3191"/>
    <n v="23519"/>
    <s v="In Store"/>
  </r>
  <r>
    <x v="1"/>
    <x v="8"/>
    <s v="Tennessee"/>
    <n v="16924"/>
    <n v="29878"/>
    <s v="Online "/>
  </r>
  <r>
    <x v="1"/>
    <x v="8"/>
    <s v="Texas"/>
    <n v="65057"/>
    <n v="28762"/>
    <s v="Online "/>
  </r>
  <r>
    <x v="1"/>
    <x v="8"/>
    <s v="Utah"/>
    <n v="7570"/>
    <n v="26955"/>
    <s v="In Store"/>
  </r>
  <r>
    <x v="1"/>
    <x v="8"/>
    <s v="Vermont"/>
    <n v="2268"/>
    <n v="29863"/>
    <s v="In Store"/>
  </r>
  <r>
    <x v="1"/>
    <x v="8"/>
    <s v="Virginia"/>
    <n v="20743"/>
    <n v="27582"/>
    <s v="Online "/>
  </r>
  <r>
    <x v="1"/>
    <x v="8"/>
    <s v="Washington"/>
    <n v="20637"/>
    <n v="32566"/>
    <s v="Online "/>
  </r>
  <r>
    <x v="1"/>
    <x v="8"/>
    <s v="West Virginia"/>
    <n v="4658"/>
    <n v="24256"/>
    <s v="In Store"/>
  </r>
  <r>
    <x v="1"/>
    <x v="8"/>
    <s v="Wisconsin"/>
    <n v="17015"/>
    <n v="24758"/>
    <s v="In Store"/>
  </r>
  <r>
    <x v="1"/>
    <x v="8"/>
    <s v="Wyoming"/>
    <n v="2398"/>
    <n v="27994"/>
    <s v="In Store"/>
  </r>
  <r>
    <x v="1"/>
    <x v="9"/>
    <s v="Alabama"/>
    <n v="10189"/>
    <n v="44607"/>
    <s v="In Store"/>
  </r>
  <r>
    <x v="1"/>
    <x v="9"/>
    <s v="Arizona"/>
    <n v="10674"/>
    <n v="45965"/>
    <s v="In Store"/>
  </r>
  <r>
    <x v="1"/>
    <x v="9"/>
    <s v="Arkansas"/>
    <n v="5359"/>
    <n v="42115"/>
    <s v="Online "/>
  </r>
  <r>
    <x v="1"/>
    <x v="9"/>
    <s v="California"/>
    <n v="97442"/>
    <n v="48293"/>
    <s v="Online "/>
  </r>
  <r>
    <x v="1"/>
    <x v="9"/>
    <s v="Colorado"/>
    <n v="17008"/>
    <n v="48381"/>
    <s v="In Store"/>
  </r>
  <r>
    <x v="1"/>
    <x v="9"/>
    <s v="Connecticut"/>
    <n v="18146"/>
    <n v="40861"/>
    <s v="Online "/>
  </r>
  <r>
    <x v="1"/>
    <x v="9"/>
    <s v="Delaware"/>
    <n v="2052"/>
    <n v="41636"/>
    <s v="Online "/>
  </r>
  <r>
    <x v="1"/>
    <x v="9"/>
    <s v="Florida"/>
    <n v="56765"/>
    <n v="43969"/>
    <s v="In Store"/>
  </r>
  <r>
    <x v="1"/>
    <x v="9"/>
    <s v="Georgia"/>
    <n v="18227"/>
    <n v="43971"/>
    <s v="In Store"/>
  </r>
  <r>
    <x v="1"/>
    <x v="9"/>
    <s v="Idaho"/>
    <n v="3845"/>
    <n v="38615"/>
    <s v="Online "/>
  </r>
  <r>
    <x v="1"/>
    <x v="9"/>
    <s v="Illinois"/>
    <n v="39884"/>
    <n v="49714"/>
    <s v="Online "/>
  </r>
  <r>
    <x v="1"/>
    <x v="9"/>
    <s v="Indiana"/>
    <n v="12916"/>
    <n v="39759"/>
    <s v="In Store"/>
  </r>
  <r>
    <x v="1"/>
    <x v="9"/>
    <s v="Iowa"/>
    <n v="8547"/>
    <n v="42534"/>
    <s v="Online "/>
  </r>
  <r>
    <x v="1"/>
    <x v="9"/>
    <s v="Kansas"/>
    <n v="5938"/>
    <n v="41624"/>
    <s v="In Store"/>
  </r>
  <r>
    <x v="1"/>
    <x v="9"/>
    <s v="Kentucky"/>
    <n v="10404"/>
    <n v="40846"/>
    <s v="Online "/>
  </r>
  <r>
    <x v="1"/>
    <x v="9"/>
    <s v="Louisiana"/>
    <n v="9280"/>
    <n v="44963"/>
    <s v="Online "/>
  </r>
  <r>
    <x v="1"/>
    <x v="9"/>
    <s v="Maine"/>
    <n v="3777"/>
    <n v="41322"/>
    <s v="In Store"/>
  </r>
  <r>
    <x v="1"/>
    <x v="9"/>
    <s v="Maryland"/>
    <n v="19358"/>
    <n v="50150"/>
    <s v="In Store"/>
  </r>
  <r>
    <x v="1"/>
    <x v="9"/>
    <s v="Massachusetts"/>
    <n v="22046"/>
    <n v="46421"/>
    <s v="Online "/>
  </r>
  <r>
    <x v="1"/>
    <x v="9"/>
    <s v="Michigan"/>
    <n v="32480"/>
    <n v="40330"/>
    <s v="Online "/>
  </r>
  <r>
    <x v="1"/>
    <x v="9"/>
    <s v="Minnesota"/>
    <n v="17266"/>
    <n v="41478"/>
    <s v="In Store"/>
  </r>
  <r>
    <x v="1"/>
    <x v="9"/>
    <s v="Mississippi"/>
    <n v="4589"/>
    <n v="42243"/>
    <s v="In Store"/>
  </r>
  <r>
    <x v="1"/>
    <x v="9"/>
    <s v="Missouri"/>
    <n v="13240"/>
    <n v="41224"/>
    <s v="In Store"/>
  </r>
  <r>
    <x v="1"/>
    <x v="9"/>
    <s v="Montana"/>
    <n v="4153"/>
    <n v="37791"/>
    <s v="In Store"/>
  </r>
  <r>
    <x v="1"/>
    <x v="9"/>
    <s v="Nebraska"/>
    <n v="4572"/>
    <n v="39587"/>
    <s v="In Store"/>
  </r>
  <r>
    <x v="1"/>
    <x v="9"/>
    <s v="Nevada"/>
    <n v="5140"/>
    <n v="44479"/>
    <s v="Online "/>
  </r>
  <r>
    <x v="1"/>
    <x v="9"/>
    <s v="New Hampshire"/>
    <n v="4011"/>
    <n v="45236"/>
    <s v="Online "/>
  </r>
  <r>
    <x v="1"/>
    <x v="9"/>
    <s v="New Jersey"/>
    <n v="24469"/>
    <n v="43373"/>
    <s v="In Store"/>
  </r>
  <r>
    <x v="1"/>
    <x v="9"/>
    <s v="New Mexico"/>
    <n v="4216"/>
    <n v="41417"/>
    <s v="Online "/>
  </r>
  <r>
    <x v="1"/>
    <x v="9"/>
    <s v="New York"/>
    <n v="72430"/>
    <n v="49410"/>
    <s v="Online "/>
  </r>
  <r>
    <x v="1"/>
    <x v="9"/>
    <s v="North Carolina"/>
    <n v="24457"/>
    <n v="42624"/>
    <s v="In Store"/>
  </r>
  <r>
    <x v="1"/>
    <x v="9"/>
    <s v="North Dakota"/>
    <n v="2047"/>
    <n v="44696"/>
    <s v="In Store"/>
  </r>
  <r>
    <x v="1"/>
    <x v="9"/>
    <s v="Ohio"/>
    <n v="23639"/>
    <n v="41006"/>
    <s v="Online "/>
  </r>
  <r>
    <x v="1"/>
    <x v="9"/>
    <s v="Oklahoma"/>
    <n v="6589"/>
    <n v="42151"/>
    <s v="Online "/>
  </r>
  <r>
    <x v="1"/>
    <x v="9"/>
    <s v="Oregon"/>
    <n v="25468"/>
    <n v="41467"/>
    <s v="In Store"/>
  </r>
  <r>
    <x v="1"/>
    <x v="9"/>
    <s v="Pennsylvania"/>
    <n v="33082"/>
    <n v="41131"/>
    <s v="Online "/>
  </r>
  <r>
    <x v="1"/>
    <x v="9"/>
    <s v="Rhode Island"/>
    <n v="3537"/>
    <n v="40466"/>
    <s v="In Store"/>
  </r>
  <r>
    <x v="1"/>
    <x v="9"/>
    <s v="South Carolina"/>
    <n v="12142"/>
    <n v="40386"/>
    <s v="Online "/>
  </r>
  <r>
    <x v="1"/>
    <x v="9"/>
    <s v="South Dakota"/>
    <n v="2223"/>
    <n v="40233"/>
    <s v="Online "/>
  </r>
  <r>
    <x v="1"/>
    <x v="9"/>
    <s v="Tennessee"/>
    <n v="15931"/>
    <n v="42227"/>
    <s v="In Store"/>
  </r>
  <r>
    <x v="1"/>
    <x v="9"/>
    <s v="Texas"/>
    <n v="57504"/>
    <n v="47110"/>
    <s v="In Store"/>
  </r>
  <r>
    <x v="1"/>
    <x v="9"/>
    <s v="Utah"/>
    <n v="6492"/>
    <n v="43389"/>
    <s v="Online "/>
  </r>
  <r>
    <x v="1"/>
    <x v="9"/>
    <s v="Vermont"/>
    <n v="1990"/>
    <n v="43394"/>
    <s v="Online "/>
  </r>
  <r>
    <x v="1"/>
    <x v="9"/>
    <s v="Virginia"/>
    <n v="29777"/>
    <n v="51136"/>
    <s v="In Store"/>
  </r>
  <r>
    <x v="1"/>
    <x v="9"/>
    <s v="Washington"/>
    <n v="19915"/>
    <n v="48585"/>
    <s v="In Store"/>
  </r>
  <r>
    <x v="1"/>
    <x v="9"/>
    <s v="West Virginia"/>
    <n v="5797"/>
    <n v="38080"/>
    <s v="In Store"/>
  </r>
  <r>
    <x v="1"/>
    <x v="9"/>
    <s v="Wisconsin"/>
    <n v="13757"/>
    <n v="37908"/>
    <s v="In Store"/>
  </r>
  <r>
    <x v="1"/>
    <x v="9"/>
    <s v="Wyoming"/>
    <n v="1655"/>
    <n v="45255"/>
    <s v="In Store"/>
  </r>
  <r>
    <x v="2"/>
    <x v="0"/>
    <s v="Alabama"/>
    <n v="1843"/>
    <n v="62388"/>
    <s v="Online "/>
  </r>
  <r>
    <x v="2"/>
    <x v="0"/>
    <s v="Arizona"/>
    <n v="1328"/>
    <n v="56854"/>
    <s v="Online "/>
  </r>
  <r>
    <x v="2"/>
    <x v="0"/>
    <s v="Arkansas"/>
    <n v="2525"/>
    <n v="53616"/>
    <s v="In Store"/>
  </r>
  <r>
    <x v="2"/>
    <x v="0"/>
    <s v="California"/>
    <n v="17605"/>
    <n v="44595"/>
    <s v="Online "/>
  </r>
  <r>
    <x v="2"/>
    <x v="0"/>
    <s v="Colorado"/>
    <n v="3256"/>
    <n v="94489"/>
    <s v="Online "/>
  </r>
  <r>
    <x v="2"/>
    <x v="0"/>
    <s v="Connecticut"/>
    <n v="441"/>
    <n v="46054"/>
    <s v="In Store"/>
  </r>
  <r>
    <x v="2"/>
    <x v="0"/>
    <s v="Delaware"/>
    <n v="177"/>
    <n v="45987"/>
    <s v="In Store"/>
  </r>
  <r>
    <x v="2"/>
    <x v="0"/>
    <s v="Florida"/>
    <n v="5289"/>
    <n v="40681"/>
    <s v="Online "/>
  </r>
  <r>
    <x v="2"/>
    <x v="0"/>
    <s v="Georgia"/>
    <n v="2630"/>
    <n v="48010"/>
    <s v="Online "/>
  </r>
  <r>
    <x v="2"/>
    <x v="0"/>
    <s v="Idaho"/>
    <n v="2500"/>
    <n v="45998"/>
    <s v="In Store"/>
  </r>
  <r>
    <x v="2"/>
    <x v="0"/>
    <s v="Illinois"/>
    <n v="2785"/>
    <n v="56101"/>
    <s v="Online "/>
  </r>
  <r>
    <x v="2"/>
    <x v="0"/>
    <s v="Indiana"/>
    <n v="2217"/>
    <n v="54605"/>
    <s v="In Store"/>
  </r>
  <r>
    <x v="2"/>
    <x v="0"/>
    <s v="Iowa"/>
    <n v="2830"/>
    <n v="48989"/>
    <s v="Online "/>
  </r>
  <r>
    <x v="2"/>
    <x v="0"/>
    <s v="Kansas"/>
    <n v="2658"/>
    <n v="53004"/>
    <s v="Online "/>
  </r>
  <r>
    <x v="2"/>
    <x v="0"/>
    <s v="Kentucky"/>
    <n v="1559"/>
    <n v="62223"/>
    <s v="In Store"/>
  </r>
  <r>
    <x v="2"/>
    <x v="0"/>
    <s v="Louisiana"/>
    <n v="3089"/>
    <n v="90277"/>
    <s v="In Store"/>
  </r>
  <r>
    <x v="2"/>
    <x v="0"/>
    <s v="Maine"/>
    <n v="1372"/>
    <n v="47187"/>
    <s v="Online "/>
  </r>
  <r>
    <x v="2"/>
    <x v="0"/>
    <s v="Maryland"/>
    <n v="723"/>
    <n v="49100"/>
    <s v="Online "/>
  </r>
  <r>
    <x v="2"/>
    <x v="0"/>
    <s v="Massachusetts"/>
    <n v="985"/>
    <n v="67244"/>
    <s v="In Store"/>
  </r>
  <r>
    <x v="2"/>
    <x v="0"/>
    <s v="Michigan"/>
    <n v="3282"/>
    <n v="46516"/>
    <s v="In Store"/>
  </r>
  <r>
    <x v="2"/>
    <x v="0"/>
    <s v="Minnesota"/>
    <n v="3071"/>
    <n v="56521"/>
    <s v="In Store"/>
  </r>
  <r>
    <x v="2"/>
    <x v="0"/>
    <s v="Mississippi"/>
    <n v="2153"/>
    <n v="53028"/>
    <s v="In Store"/>
  </r>
  <r>
    <x v="2"/>
    <x v="0"/>
    <s v="Missouri"/>
    <n v="1935"/>
    <n v="49331"/>
    <s v="In Store"/>
  </r>
  <r>
    <x v="2"/>
    <x v="0"/>
    <s v="Montana"/>
    <n v="1771"/>
    <n v="73090"/>
    <s v="Online "/>
  </r>
  <r>
    <x v="2"/>
    <x v="0"/>
    <s v="Nebraska"/>
    <n v="2378"/>
    <n v="47084"/>
    <s v="Online "/>
  </r>
  <r>
    <x v="2"/>
    <x v="0"/>
    <s v="Nevada"/>
    <n v="641"/>
    <n v="88872"/>
    <s v="In Store"/>
  </r>
  <r>
    <x v="2"/>
    <x v="0"/>
    <s v="New Hampshire"/>
    <n v="344"/>
    <n v="48081"/>
    <s v="Online "/>
  </r>
  <r>
    <x v="2"/>
    <x v="0"/>
    <s v="New Jersey"/>
    <n v="1003"/>
    <n v="45981"/>
    <s v="Online "/>
  </r>
  <r>
    <x v="2"/>
    <x v="0"/>
    <s v="New Mexico"/>
    <n v="2007"/>
    <n v="70393"/>
    <s v="In Store"/>
  </r>
  <r>
    <x v="2"/>
    <x v="0"/>
    <s v="New York"/>
    <n v="3062"/>
    <n v="47230"/>
    <s v="In Store"/>
  </r>
  <r>
    <x v="2"/>
    <x v="0"/>
    <s v="North Carolina"/>
    <n v="3330"/>
    <n v="45062"/>
    <s v="Online "/>
  </r>
  <r>
    <x v="2"/>
    <x v="0"/>
    <s v="North Dakota"/>
    <n v="1766"/>
    <n v="101073"/>
    <s v="Online "/>
  </r>
  <r>
    <x v="2"/>
    <x v="0"/>
    <s v="Ohio"/>
    <n v="2470"/>
    <n v="57145"/>
    <s v="In Store"/>
  </r>
  <r>
    <x v="2"/>
    <x v="0"/>
    <s v="Oklahoma"/>
    <n v="4348"/>
    <n v="97135"/>
    <s v="Online "/>
  </r>
  <r>
    <x v="2"/>
    <x v="0"/>
    <s v="Oregon"/>
    <n v="4560"/>
    <n v="43495"/>
    <s v="In Store"/>
  </r>
  <r>
    <x v="2"/>
    <x v="0"/>
    <s v="Pennsylvania"/>
    <n v="3585"/>
    <n v="68951"/>
    <s v="Online "/>
  </r>
  <r>
    <x v="2"/>
    <x v="0"/>
    <s v="Rhode Island"/>
    <n v="194"/>
    <n v="45071"/>
    <s v="Online "/>
  </r>
  <r>
    <x v="2"/>
    <x v="0"/>
    <s v="South Carolina"/>
    <n v="1286"/>
    <n v="46536"/>
    <s v="In Store"/>
  </r>
  <r>
    <x v="2"/>
    <x v="0"/>
    <s v="South Dakota"/>
    <n v="1047"/>
    <n v="48904"/>
    <s v="In Store"/>
  </r>
  <r>
    <x v="2"/>
    <x v="0"/>
    <s v="Tennessee"/>
    <n v="1099"/>
    <n v="52634"/>
    <s v="Online "/>
  </r>
  <r>
    <x v="2"/>
    <x v="0"/>
    <s v="Texas"/>
    <n v="19761"/>
    <n v="115449"/>
    <s v="Online "/>
  </r>
  <r>
    <x v="2"/>
    <x v="0"/>
    <s v="Utah"/>
    <n v="1002"/>
    <n v="67171"/>
    <s v="In Store"/>
  </r>
  <r>
    <x v="2"/>
    <x v="0"/>
    <s v="Vermont"/>
    <n v="548"/>
    <n v="44605"/>
    <s v="In Store"/>
  </r>
  <r>
    <x v="2"/>
    <x v="0"/>
    <s v="Virginia"/>
    <n v="2101"/>
    <n v="53043"/>
    <s v="In Store"/>
  </r>
  <r>
    <x v="2"/>
    <x v="0"/>
    <s v="Washington"/>
    <n v="7317"/>
    <n v="39346"/>
    <s v="In Store"/>
  </r>
  <r>
    <x v="2"/>
    <x v="0"/>
    <s v="West Virginia"/>
    <n v="1199"/>
    <n v="86012"/>
    <s v="In Store"/>
  </r>
  <r>
    <x v="2"/>
    <x v="0"/>
    <s v="Wisconsin"/>
    <n v="2926"/>
    <n v="45437"/>
    <s v="Online "/>
  </r>
  <r>
    <x v="2"/>
    <x v="0"/>
    <s v="Wyoming"/>
    <n v="1438"/>
    <n v="89751"/>
    <s v="Online "/>
  </r>
  <r>
    <x v="2"/>
    <x v="1"/>
    <s v="Alabama"/>
    <n v="9897"/>
    <n v="59957"/>
    <s v="In Store"/>
  </r>
  <r>
    <x v="2"/>
    <x v="1"/>
    <s v="Arizona"/>
    <n v="12867"/>
    <n v="61989"/>
    <s v="Online "/>
  </r>
  <r>
    <x v="2"/>
    <x v="1"/>
    <s v="Arkansas"/>
    <n v="6945"/>
    <n v="53988"/>
    <s v="Online "/>
  </r>
  <r>
    <x v="2"/>
    <x v="1"/>
    <s v="California"/>
    <n v="80657"/>
    <n v="76084"/>
    <s v="In Store"/>
  </r>
  <r>
    <x v="2"/>
    <x v="1"/>
    <s v="Colorado"/>
    <n v="19884"/>
    <n v="68414"/>
    <s v="In Store"/>
  </r>
  <r>
    <x v="2"/>
    <x v="1"/>
    <s v="Connecticut"/>
    <n v="9399"/>
    <n v="75727"/>
    <s v="Online "/>
  </r>
  <r>
    <x v="2"/>
    <x v="1"/>
    <s v="Delaware"/>
    <n v="2871"/>
    <n v="65797"/>
    <s v="Online "/>
  </r>
  <r>
    <x v="2"/>
    <x v="1"/>
    <s v="Florida"/>
    <n v="70819"/>
    <n v="57286"/>
    <s v="In Store"/>
  </r>
  <r>
    <x v="2"/>
    <x v="1"/>
    <s v="Georgia"/>
    <n v="20577"/>
    <n v="67018"/>
    <s v="Online "/>
  </r>
  <r>
    <x v="2"/>
    <x v="1"/>
    <s v="Idaho"/>
    <n v="8174"/>
    <n v="50285"/>
    <s v="In Store"/>
  </r>
  <r>
    <x v="2"/>
    <x v="1"/>
    <s v="Illinois"/>
    <n v="32305"/>
    <n v="77957"/>
    <s v="Online "/>
  </r>
  <r>
    <x v="2"/>
    <x v="1"/>
    <s v="Indiana"/>
    <n v="15176"/>
    <n v="64404"/>
    <s v="Online "/>
  </r>
  <r>
    <x v="2"/>
    <x v="1"/>
    <s v="Iowa"/>
    <n v="9447"/>
    <n v="63435"/>
    <s v="In Store"/>
  </r>
  <r>
    <x v="2"/>
    <x v="1"/>
    <s v="Kansas"/>
    <n v="7555"/>
    <n v="60735"/>
    <s v="In Store"/>
  </r>
  <r>
    <x v="2"/>
    <x v="1"/>
    <s v="Kentucky"/>
    <n v="9466"/>
    <n v="59957"/>
    <s v="Online "/>
  </r>
  <r>
    <x v="2"/>
    <x v="1"/>
    <s v="Louisiana"/>
    <n v="10844"/>
    <n v="69892"/>
    <s v="Online "/>
  </r>
  <r>
    <x v="2"/>
    <x v="1"/>
    <s v="Maine"/>
    <n v="5475"/>
    <n v="55575"/>
    <s v="In Store"/>
  </r>
  <r>
    <x v="2"/>
    <x v="1"/>
    <s v="Maryland"/>
    <n v="16487"/>
    <n v="71971"/>
    <s v="In Store"/>
  </r>
  <r>
    <x v="2"/>
    <x v="1"/>
    <s v="Massachusetts"/>
    <n v="21120"/>
    <n v="84802"/>
    <s v="In Store"/>
  </r>
  <r>
    <x v="2"/>
    <x v="1"/>
    <s v="Michigan"/>
    <n v="19952"/>
    <n v="68378"/>
    <s v="In Store"/>
  </r>
  <r>
    <x v="2"/>
    <x v="1"/>
    <s v="Minnesota"/>
    <n v="16480"/>
    <n v="73248"/>
    <s v="In Store"/>
  </r>
  <r>
    <x v="2"/>
    <x v="1"/>
    <s v="Mississippi"/>
    <n v="5760"/>
    <n v="56325"/>
    <s v="Online "/>
  </r>
  <r>
    <x v="2"/>
    <x v="1"/>
    <s v="Missouri"/>
    <n v="14591"/>
    <n v="65442"/>
    <s v="Online "/>
  </r>
  <r>
    <x v="2"/>
    <x v="1"/>
    <s v="Montana"/>
    <n v="6514"/>
    <n v="58969"/>
    <s v="In Store"/>
  </r>
  <r>
    <x v="2"/>
    <x v="1"/>
    <s v="Nebraska"/>
    <n v="7068"/>
    <n v="57657"/>
    <s v="Online "/>
  </r>
  <r>
    <x v="2"/>
    <x v="1"/>
    <s v="Nevada"/>
    <n v="5898"/>
    <n v="67123"/>
    <s v="Online "/>
  </r>
  <r>
    <x v="2"/>
    <x v="1"/>
    <s v="New Hampshire"/>
    <n v="4498"/>
    <n v="68661"/>
    <s v="In Store"/>
  </r>
  <r>
    <x v="2"/>
    <x v="1"/>
    <s v="New Jersey"/>
    <n v="22416"/>
    <n v="78658"/>
    <s v="In Store"/>
  </r>
  <r>
    <x v="2"/>
    <x v="1"/>
    <s v="New Mexico"/>
    <n v="5337"/>
    <n v="55350"/>
    <s v="Online "/>
  </r>
  <r>
    <x v="2"/>
    <x v="1"/>
    <s v="New York"/>
    <n v="50281"/>
    <n v="79248"/>
    <s v="Online "/>
  </r>
  <r>
    <x v="2"/>
    <x v="1"/>
    <s v="North Carolina"/>
    <n v="26741"/>
    <n v="60587"/>
    <s v="In Store"/>
  </r>
  <r>
    <x v="2"/>
    <x v="1"/>
    <s v="North Dakota"/>
    <n v="3798"/>
    <n v="70586"/>
    <s v="Online "/>
  </r>
  <r>
    <x v="2"/>
    <x v="1"/>
    <s v="Ohio"/>
    <n v="23076"/>
    <n v="67194"/>
    <s v="In Store"/>
  </r>
  <r>
    <x v="2"/>
    <x v="1"/>
    <s v="Oklahoma"/>
    <n v="9765"/>
    <n v="58777"/>
    <s v="Online "/>
  </r>
  <r>
    <x v="2"/>
    <x v="1"/>
    <s v="Oregon"/>
    <n v="14244"/>
    <n v="66523"/>
    <s v="Online "/>
  </r>
  <r>
    <x v="2"/>
    <x v="1"/>
    <s v="Pennsylvania"/>
    <n v="28749"/>
    <n v="72852"/>
    <s v="In Store"/>
  </r>
  <r>
    <x v="2"/>
    <x v="1"/>
    <s v="Rhode Island"/>
    <n v="3743"/>
    <n v="67579"/>
    <s v="In Store"/>
  </r>
  <r>
    <x v="2"/>
    <x v="1"/>
    <s v="South Carolina"/>
    <n v="12124"/>
    <n v="58634"/>
    <s v="Online "/>
  </r>
  <r>
    <x v="2"/>
    <x v="1"/>
    <s v="South Dakota"/>
    <n v="3884"/>
    <n v="54981"/>
    <s v="Online "/>
  </r>
  <r>
    <x v="2"/>
    <x v="1"/>
    <s v="Tennessee"/>
    <n v="12110"/>
    <n v="63033"/>
    <s v="In Store"/>
  </r>
  <r>
    <x v="2"/>
    <x v="1"/>
    <s v="Texas"/>
    <n v="51405"/>
    <n v="71554"/>
    <s v="In Store"/>
  </r>
  <r>
    <x v="2"/>
    <x v="1"/>
    <s v="Utah"/>
    <n v="11572"/>
    <n v="57052"/>
    <s v="In Store"/>
  </r>
  <r>
    <x v="2"/>
    <x v="1"/>
    <s v="Vermont"/>
    <n v="2878"/>
    <n v="57025"/>
    <s v="In Store"/>
  </r>
  <r>
    <x v="2"/>
    <x v="1"/>
    <s v="Virginia"/>
    <n v="21508"/>
    <n v="64050"/>
    <s v="In Store"/>
  </r>
  <r>
    <x v="2"/>
    <x v="1"/>
    <s v="Washington"/>
    <n v="26015"/>
    <n v="70432"/>
    <s v="Online "/>
  </r>
  <r>
    <x v="2"/>
    <x v="1"/>
    <s v="West Virginia"/>
    <n v="4435"/>
    <n v="78255"/>
    <s v="Online "/>
  </r>
  <r>
    <x v="2"/>
    <x v="1"/>
    <s v="Wisconsin"/>
    <n v="14814"/>
    <n v="68063"/>
    <s v="In Store"/>
  </r>
  <r>
    <x v="2"/>
    <x v="1"/>
    <s v="Wyoming"/>
    <n v="3375"/>
    <n v="59554"/>
    <s v="Online "/>
  </r>
  <r>
    <x v="2"/>
    <x v="2"/>
    <s v="Alabama"/>
    <n v="5566"/>
    <n v="63068"/>
    <s v="Online "/>
  </r>
  <r>
    <x v="2"/>
    <x v="2"/>
    <s v="Arizona"/>
    <n v="4926"/>
    <n v="82139"/>
    <s v="In Store"/>
  </r>
  <r>
    <x v="2"/>
    <x v="2"/>
    <s v="Arkansas"/>
    <n v="2918"/>
    <n v="53984"/>
    <s v="In Store"/>
  </r>
  <r>
    <x v="2"/>
    <x v="2"/>
    <s v="California"/>
    <n v="44706"/>
    <n v="101627"/>
    <s v="Online "/>
  </r>
  <r>
    <x v="2"/>
    <x v="2"/>
    <s v="Colorado"/>
    <n v="5804"/>
    <n v="76677"/>
    <s v="Online "/>
  </r>
  <r>
    <x v="2"/>
    <x v="2"/>
    <s v="Connecticut"/>
    <n v="4408"/>
    <n v="88569"/>
    <s v="In Store"/>
  </r>
  <r>
    <x v="2"/>
    <x v="2"/>
    <s v="Delaware"/>
    <n v="661"/>
    <n v="70153"/>
    <s v="Online "/>
  </r>
  <r>
    <x v="2"/>
    <x v="2"/>
    <s v="Florida"/>
    <n v="20548"/>
    <n v="67740"/>
    <s v="In Store"/>
  </r>
  <r>
    <x v="2"/>
    <x v="2"/>
    <s v="Georgia"/>
    <n v="9884"/>
    <n v="65168"/>
    <s v="Online "/>
  </r>
  <r>
    <x v="2"/>
    <x v="2"/>
    <s v="Idaho"/>
    <n v="2807"/>
    <n v="69932"/>
    <s v="Online "/>
  </r>
  <r>
    <x v="2"/>
    <x v="2"/>
    <s v="Illinois"/>
    <n v="17883"/>
    <n v="77895"/>
    <s v="In Store"/>
  </r>
  <r>
    <x v="2"/>
    <x v="2"/>
    <s v="Indiana"/>
    <n v="8825"/>
    <n v="68680"/>
    <s v="In Store"/>
  </r>
  <r>
    <x v="2"/>
    <x v="2"/>
    <s v="Iowa"/>
    <n v="4142"/>
    <n v="66257"/>
    <s v="Online "/>
  </r>
  <r>
    <x v="2"/>
    <x v="2"/>
    <s v="Kansas"/>
    <n v="3143"/>
    <n v="65206"/>
    <s v="Online "/>
  </r>
  <r>
    <x v="2"/>
    <x v="2"/>
    <s v="Kentucky"/>
    <n v="4443"/>
    <n v="65208"/>
    <s v="In Store"/>
  </r>
  <r>
    <x v="2"/>
    <x v="2"/>
    <s v="Louisiana"/>
    <n v="4428"/>
    <n v="81881"/>
    <s v="In Store"/>
  </r>
  <r>
    <x v="2"/>
    <x v="2"/>
    <s v="Maine"/>
    <n v="1856"/>
    <n v="61894"/>
    <s v="In Store"/>
  </r>
  <r>
    <x v="2"/>
    <x v="2"/>
    <s v="Maryland"/>
    <n v="4035"/>
    <n v="84350"/>
    <s v="In Store"/>
  </r>
  <r>
    <x v="2"/>
    <x v="2"/>
    <s v="Massachusetts"/>
    <n v="6711"/>
    <n v="94576"/>
    <s v="In Store"/>
  </r>
  <r>
    <x v="2"/>
    <x v="2"/>
    <s v="Michigan"/>
    <n v="16070"/>
    <n v="73537"/>
    <s v="Online "/>
  </r>
  <r>
    <x v="2"/>
    <x v="2"/>
    <s v="Minnesota"/>
    <n v="8487"/>
    <n v="73096"/>
    <s v="Online "/>
  </r>
  <r>
    <x v="2"/>
    <x v="2"/>
    <s v="Mississippi"/>
    <n v="2421"/>
    <n v="55254"/>
    <s v="In Store"/>
  </r>
  <r>
    <x v="2"/>
    <x v="2"/>
    <s v="Missouri"/>
    <n v="6476"/>
    <n v="64359"/>
    <s v="Online "/>
  </r>
  <r>
    <x v="2"/>
    <x v="2"/>
    <s v="Montana"/>
    <n v="1634"/>
    <n v="56194"/>
    <s v="Online "/>
  </r>
  <r>
    <x v="2"/>
    <x v="2"/>
    <s v="Nebraska"/>
    <n v="1988"/>
    <n v="57566"/>
    <s v="In Store"/>
  </r>
  <r>
    <x v="2"/>
    <x v="2"/>
    <s v="Nevada"/>
    <n v="2066"/>
    <n v="64543"/>
    <s v="In Store"/>
  </r>
  <r>
    <x v="2"/>
    <x v="2"/>
    <s v="New Hampshire"/>
    <n v="2032"/>
    <n v="77722"/>
    <s v="Online "/>
  </r>
  <r>
    <x v="2"/>
    <x v="2"/>
    <s v="New Jersey"/>
    <n v="8976"/>
    <n v="86088"/>
    <s v="Online "/>
  </r>
  <r>
    <x v="2"/>
    <x v="2"/>
    <s v="New Mexico"/>
    <n v="1768"/>
    <n v="59139"/>
    <s v="In Store"/>
  </r>
  <r>
    <x v="2"/>
    <x v="2"/>
    <s v="New York"/>
    <n v="16910"/>
    <n v="73614"/>
    <s v="Online "/>
  </r>
  <r>
    <x v="2"/>
    <x v="2"/>
    <s v="North Carolina"/>
    <n v="10219"/>
    <n v="65827"/>
    <s v="In Store"/>
  </r>
  <r>
    <x v="2"/>
    <x v="2"/>
    <s v="North Dakota"/>
    <n v="807"/>
    <n v="59882"/>
    <s v="Online "/>
  </r>
  <r>
    <x v="2"/>
    <x v="2"/>
    <s v="Ohio"/>
    <n v="15409"/>
    <n v="67487"/>
    <s v="Online "/>
  </r>
  <r>
    <x v="2"/>
    <x v="2"/>
    <s v="Oklahoma"/>
    <n v="4164"/>
    <n v="64770"/>
    <s v="In Store"/>
  </r>
  <r>
    <x v="2"/>
    <x v="2"/>
    <s v="Oregon"/>
    <n v="6240"/>
    <n v="76641"/>
    <s v="In Store"/>
  </r>
  <r>
    <x v="2"/>
    <x v="2"/>
    <s v="Pennsylvania"/>
    <n v="14407"/>
    <n v="68561"/>
    <s v="Online "/>
  </r>
  <r>
    <x v="2"/>
    <x v="2"/>
    <s v="Rhode Island"/>
    <n v="1572"/>
    <n v="64468"/>
    <s v="Online "/>
  </r>
  <r>
    <x v="2"/>
    <x v="2"/>
    <s v="South Carolina"/>
    <n v="6087"/>
    <n v="65522"/>
    <s v="In Store"/>
  </r>
  <r>
    <x v="2"/>
    <x v="2"/>
    <s v="South Dakota"/>
    <n v="1084"/>
    <n v="55320"/>
    <s v="In Store"/>
  </r>
  <r>
    <x v="2"/>
    <x v="2"/>
    <s v="Tennessee"/>
    <n v="7051"/>
    <n v="65495"/>
    <s v="In Store"/>
  </r>
  <r>
    <x v="2"/>
    <x v="2"/>
    <s v="Texas"/>
    <n v="24758"/>
    <n v="83648"/>
    <s v="In Store"/>
  </r>
  <r>
    <x v="2"/>
    <x v="2"/>
    <s v="Utah"/>
    <n v="4386"/>
    <n v="64006"/>
    <s v="In Store"/>
  </r>
  <r>
    <x v="2"/>
    <x v="2"/>
    <s v="Vermont"/>
    <n v="1108"/>
    <n v="65390"/>
    <s v="Online "/>
  </r>
  <r>
    <x v="2"/>
    <x v="2"/>
    <s v="Virginia"/>
    <n v="6750"/>
    <n v="65974"/>
    <s v="Online "/>
  </r>
  <r>
    <x v="2"/>
    <x v="2"/>
    <s v="Washington"/>
    <n v="7798"/>
    <n v="85321"/>
    <s v="In Store"/>
  </r>
  <r>
    <x v="2"/>
    <x v="2"/>
    <s v="West Virginia"/>
    <n v="1268"/>
    <n v="66459"/>
    <s v="Online "/>
  </r>
  <r>
    <x v="2"/>
    <x v="2"/>
    <s v="Wisconsin"/>
    <n v="9432"/>
    <n v="64047"/>
    <s v="Online "/>
  </r>
  <r>
    <x v="2"/>
    <x v="2"/>
    <s v="Wyoming"/>
    <n v="600"/>
    <n v="73060"/>
    <s v="In Store"/>
  </r>
  <r>
    <x v="2"/>
    <x v="3"/>
    <s v="Alabama"/>
    <n v="32481"/>
    <n v="47970"/>
    <s v="In Store"/>
  </r>
  <r>
    <x v="2"/>
    <x v="3"/>
    <s v="Arizona"/>
    <n v="31775"/>
    <n v="52734"/>
    <s v="Online "/>
  </r>
  <r>
    <x v="2"/>
    <x v="3"/>
    <s v="Arkansas"/>
    <n v="21642"/>
    <n v="47450"/>
    <s v="Online "/>
  </r>
  <r>
    <x v="2"/>
    <x v="3"/>
    <s v="California"/>
    <n v="196511"/>
    <n v="58020"/>
    <s v="In Store"/>
  </r>
  <r>
    <x v="2"/>
    <x v="3"/>
    <s v="Colorado"/>
    <n v="35891"/>
    <n v="56043"/>
    <s v="Online "/>
  </r>
  <r>
    <x v="2"/>
    <x v="3"/>
    <s v="Connecticut"/>
    <n v="24902"/>
    <n v="57041"/>
    <s v="In Store"/>
  </r>
  <r>
    <x v="2"/>
    <x v="3"/>
    <s v="Delaware"/>
    <n v="6850"/>
    <n v="46843"/>
    <s v="Online "/>
  </r>
  <r>
    <x v="2"/>
    <x v="3"/>
    <s v="Florida"/>
    <n v="139486"/>
    <n v="50766"/>
    <s v="Online "/>
  </r>
  <r>
    <x v="2"/>
    <x v="3"/>
    <s v="Georgia"/>
    <n v="60996"/>
    <n v="55352"/>
    <s v="In Store"/>
  </r>
  <r>
    <x v="2"/>
    <x v="3"/>
    <s v="Idaho"/>
    <n v="11969"/>
    <n v="45972"/>
    <s v="In Store"/>
  </r>
  <r>
    <x v="2"/>
    <x v="3"/>
    <s v="Illinois"/>
    <n v="78063"/>
    <n v="57570"/>
    <s v="Online "/>
  </r>
  <r>
    <x v="2"/>
    <x v="3"/>
    <s v="Indiana"/>
    <n v="40681"/>
    <n v="48092"/>
    <s v="Online "/>
  </r>
  <r>
    <x v="2"/>
    <x v="3"/>
    <s v="Iowa"/>
    <n v="23521"/>
    <n v="46539"/>
    <s v="In Store"/>
  </r>
  <r>
    <x v="2"/>
    <x v="3"/>
    <s v="Kansas"/>
    <n v="20370"/>
    <n v="48235"/>
    <s v="In Store"/>
  </r>
  <r>
    <x v="2"/>
    <x v="3"/>
    <s v="Kentucky"/>
    <n v="28056"/>
    <n v="48623"/>
    <s v="In Store"/>
  </r>
  <r>
    <x v="2"/>
    <x v="3"/>
    <s v="Louisiana"/>
    <n v="30545"/>
    <n v="48196"/>
    <s v="In Store"/>
  </r>
  <r>
    <x v="2"/>
    <x v="3"/>
    <s v="Maine"/>
    <n v="10761"/>
    <n v="43589"/>
    <s v="In Store"/>
  </r>
  <r>
    <x v="2"/>
    <x v="3"/>
    <s v="Maryland"/>
    <n v="32767"/>
    <n v="52648"/>
    <s v="Online "/>
  </r>
  <r>
    <x v="2"/>
    <x v="3"/>
    <s v="Massachusetts"/>
    <n v="42171"/>
    <n v="58937"/>
    <s v="Online "/>
  </r>
  <r>
    <x v="2"/>
    <x v="3"/>
    <s v="Michigan"/>
    <n v="52459"/>
    <n v="53200"/>
    <s v="In Store"/>
  </r>
  <r>
    <x v="2"/>
    <x v="3"/>
    <s v="Minnesota"/>
    <n v="37272"/>
    <n v="55570"/>
    <s v="Online "/>
  </r>
  <r>
    <x v="2"/>
    <x v="3"/>
    <s v="Mississippi"/>
    <n v="19763"/>
    <n v="42497"/>
    <s v="Online "/>
  </r>
  <r>
    <x v="2"/>
    <x v="3"/>
    <s v="Missouri"/>
    <n v="38808"/>
    <n v="48469"/>
    <s v="In Store"/>
  </r>
  <r>
    <x v="2"/>
    <x v="3"/>
    <s v="Montana"/>
    <n v="9250"/>
    <n v="45170"/>
    <s v="In Store"/>
  </r>
  <r>
    <x v="2"/>
    <x v="3"/>
    <s v="Nebraska"/>
    <n v="14923"/>
    <n v="45891"/>
    <s v="Online "/>
  </r>
  <r>
    <x v="2"/>
    <x v="3"/>
    <s v="Nevada"/>
    <n v="15829"/>
    <n v="50190"/>
    <s v="Online "/>
  </r>
  <r>
    <x v="2"/>
    <x v="3"/>
    <s v="New Hampshire"/>
    <n v="12509"/>
    <n v="53777"/>
    <s v="In Store"/>
  </r>
  <r>
    <x v="2"/>
    <x v="3"/>
    <s v="New Jersey"/>
    <n v="54238"/>
    <n v="59723"/>
    <s v="Online "/>
  </r>
  <r>
    <x v="2"/>
    <x v="3"/>
    <s v="New Mexico"/>
    <n v="10758"/>
    <n v="44078"/>
    <s v="In Store"/>
  </r>
  <r>
    <x v="2"/>
    <x v="3"/>
    <s v="New York"/>
    <n v="123741"/>
    <n v="57832"/>
    <s v="Online "/>
  </r>
  <r>
    <x v="2"/>
    <x v="3"/>
    <s v="North Carolina"/>
    <n v="61525"/>
    <n v="49092"/>
    <s v="Online "/>
  </r>
  <r>
    <x v="2"/>
    <x v="3"/>
    <s v="North Dakota"/>
    <n v="7753"/>
    <n v="55819"/>
    <s v="In Store"/>
  </r>
  <r>
    <x v="2"/>
    <x v="3"/>
    <s v="Ohio"/>
    <n v="68615"/>
    <n v="50247"/>
    <s v="In Store"/>
  </r>
  <r>
    <x v="2"/>
    <x v="3"/>
    <s v="Oklahoma"/>
    <n v="23748"/>
    <n v="47554"/>
    <s v="Online "/>
  </r>
  <r>
    <x v="2"/>
    <x v="3"/>
    <s v="Oregon"/>
    <n v="26503"/>
    <n v="50347"/>
    <s v="Online "/>
  </r>
  <r>
    <x v="2"/>
    <x v="3"/>
    <s v="Pennsylvania"/>
    <n v="74845"/>
    <n v="51000"/>
    <s v="In Store"/>
  </r>
  <r>
    <x v="2"/>
    <x v="3"/>
    <s v="Rhode Island"/>
    <n v="7658"/>
    <n v="49902"/>
    <s v="In Store"/>
  </r>
  <r>
    <x v="2"/>
    <x v="3"/>
    <s v="South Carolina"/>
    <n v="30013"/>
    <n v="45429"/>
    <s v="In Store"/>
  </r>
  <r>
    <x v="2"/>
    <x v="3"/>
    <s v="South Dakota"/>
    <n v="8059"/>
    <n v="45650"/>
    <s v="In Store"/>
  </r>
  <r>
    <x v="2"/>
    <x v="3"/>
    <s v="Tennessee"/>
    <n v="40040"/>
    <n v="52137"/>
    <s v="In Store"/>
  </r>
  <r>
    <x v="2"/>
    <x v="3"/>
    <s v="Texas"/>
    <n v="147447"/>
    <n v="58337"/>
    <s v="Online "/>
  </r>
  <r>
    <x v="2"/>
    <x v="3"/>
    <s v="Utah"/>
    <n v="19531"/>
    <n v="50163"/>
    <s v="Online "/>
  </r>
  <r>
    <x v="2"/>
    <x v="3"/>
    <s v="Vermont"/>
    <n v="5084"/>
    <n v="46351"/>
    <s v="In Store"/>
  </r>
  <r>
    <x v="2"/>
    <x v="3"/>
    <s v="Virginia"/>
    <n v="43180"/>
    <n v="49886"/>
    <s v="Online "/>
  </r>
  <r>
    <x v="2"/>
    <x v="3"/>
    <s v="Washington"/>
    <n v="39324"/>
    <n v="69994"/>
    <s v="Online "/>
  </r>
  <r>
    <x v="2"/>
    <x v="3"/>
    <s v="West Virginia"/>
    <n v="10925"/>
    <n v="44698"/>
    <s v="In Store"/>
  </r>
  <r>
    <x v="2"/>
    <x v="3"/>
    <s v="Wisconsin"/>
    <n v="36496"/>
    <n v="47512"/>
    <s v="In Store"/>
  </r>
  <r>
    <x v="2"/>
    <x v="3"/>
    <s v="Wyoming"/>
    <n v="4830"/>
    <n v="48737"/>
    <s v="Online "/>
  </r>
  <r>
    <x v="2"/>
    <x v="4"/>
    <s v="Alabama"/>
    <n v="2168"/>
    <n v="66025"/>
    <s v="Online "/>
  </r>
  <r>
    <x v="2"/>
    <x v="4"/>
    <s v="Arizona"/>
    <n v="3113"/>
    <n v="81499"/>
    <s v="In Store"/>
  </r>
  <r>
    <x v="2"/>
    <x v="4"/>
    <s v="Arkansas"/>
    <n v="1210"/>
    <n v="59828"/>
    <s v="Online "/>
  </r>
  <r>
    <x v="2"/>
    <x v="4"/>
    <s v="California"/>
    <n v="26592"/>
    <n v="194173"/>
    <s v="In Store"/>
  </r>
  <r>
    <x v="2"/>
    <x v="4"/>
    <s v="Colorado"/>
    <n v="4173"/>
    <n v="106735"/>
    <s v="Online "/>
  </r>
  <r>
    <x v="2"/>
    <x v="4"/>
    <s v="Connecticut"/>
    <n v="2306"/>
    <n v="116642"/>
    <s v="Online "/>
  </r>
  <r>
    <x v="2"/>
    <x v="4"/>
    <s v="Delaware"/>
    <n v="433"/>
    <n v="71782"/>
    <s v="In Store"/>
  </r>
  <r>
    <x v="2"/>
    <x v="4"/>
    <s v="Florida"/>
    <n v="11205"/>
    <n v="87168"/>
    <s v="In Store"/>
  </r>
  <r>
    <x v="2"/>
    <x v="4"/>
    <s v="Georgia"/>
    <n v="5113"/>
    <n v="102613"/>
    <s v="Online "/>
  </r>
  <r>
    <x v="2"/>
    <x v="4"/>
    <s v="Idaho"/>
    <n v="1223"/>
    <n v="58761"/>
    <s v="Online "/>
  </r>
  <r>
    <x v="2"/>
    <x v="4"/>
    <s v="Illinois"/>
    <n v="6688"/>
    <n v="97164"/>
    <s v="In Store"/>
  </r>
  <r>
    <x v="2"/>
    <x v="4"/>
    <s v="Indiana"/>
    <n v="2123"/>
    <n v="66371"/>
    <s v="In Store"/>
  </r>
  <r>
    <x v="2"/>
    <x v="4"/>
    <s v="Iowa"/>
    <n v="1742"/>
    <n v="64519"/>
    <s v="In Store"/>
  </r>
  <r>
    <x v="2"/>
    <x v="4"/>
    <s v="Kansas"/>
    <n v="1308"/>
    <n v="69399"/>
    <s v="In Store"/>
  </r>
  <r>
    <x v="2"/>
    <x v="4"/>
    <s v="Kentucky"/>
    <n v="1785"/>
    <n v="60629"/>
    <s v="In Store"/>
  </r>
  <r>
    <x v="2"/>
    <x v="4"/>
    <s v="Louisiana"/>
    <n v="1716"/>
    <n v="64223"/>
    <s v="Online "/>
  </r>
  <r>
    <x v="2"/>
    <x v="4"/>
    <s v="Maine"/>
    <n v="849"/>
    <n v="60502"/>
    <s v="Online "/>
  </r>
  <r>
    <x v="2"/>
    <x v="4"/>
    <s v="Maryland"/>
    <n v="2737"/>
    <n v="98844"/>
    <s v="In Store"/>
  </r>
  <r>
    <x v="2"/>
    <x v="4"/>
    <s v="Massachusetts"/>
    <n v="5379"/>
    <n v="129118"/>
    <s v="Online "/>
  </r>
  <r>
    <x v="2"/>
    <x v="4"/>
    <s v="Michigan"/>
    <n v="6287"/>
    <n v="79556"/>
    <s v="Online "/>
  </r>
  <r>
    <x v="2"/>
    <x v="4"/>
    <s v="Minnesota"/>
    <n v="3977"/>
    <n v="84903"/>
    <s v="In Store"/>
  </r>
  <r>
    <x v="2"/>
    <x v="4"/>
    <s v="Mississippi"/>
    <n v="940"/>
    <n v="55173"/>
    <s v="In Store"/>
  </r>
  <r>
    <x v="2"/>
    <x v="4"/>
    <s v="Missouri"/>
    <n v="3049"/>
    <n v="87842"/>
    <s v="Online "/>
  </r>
  <r>
    <x v="2"/>
    <x v="4"/>
    <s v="Montana"/>
    <n v="801"/>
    <n v="60475"/>
    <s v="Online "/>
  </r>
  <r>
    <x v="2"/>
    <x v="4"/>
    <s v="Nebraska"/>
    <n v="973"/>
    <n v="70407"/>
    <s v="In Store"/>
  </r>
  <r>
    <x v="2"/>
    <x v="4"/>
    <s v="Nevada"/>
    <n v="1541"/>
    <n v="76292"/>
    <s v="Online "/>
  </r>
  <r>
    <x v="0"/>
    <x v="6"/>
    <s v="California"/>
    <n v="5876"/>
    <n v="69709"/>
    <s v="In Store"/>
  </r>
  <r>
    <x v="0"/>
    <x v="6"/>
    <s v="texas"/>
    <n v="32595"/>
    <n v="72460"/>
    <s v="Online "/>
  </r>
  <r>
    <x v="0"/>
    <x v="6"/>
    <s v="Texas"/>
    <n v="146639"/>
    <n v="87123"/>
    <s v="Online "/>
  </r>
  <r>
    <x v="0"/>
    <x v="6"/>
    <s v="California"/>
    <n v="25941"/>
    <n v="74355"/>
    <s v="In Store"/>
  </r>
  <r>
    <x v="0"/>
    <x v="6"/>
    <s v="texas"/>
    <n v="6346"/>
    <n v="80442"/>
    <s v="In Store"/>
  </r>
  <r>
    <x v="0"/>
    <x v="6"/>
    <s v="Texas"/>
    <n v="60099"/>
    <n v="102046"/>
    <s v="Online "/>
  </r>
  <r>
    <x v="0"/>
    <x v="6"/>
    <s v="California"/>
    <n v="43094"/>
    <n v="98279"/>
    <s v="Online "/>
  </r>
  <r>
    <x v="0"/>
    <x v="6"/>
    <s v="texas"/>
    <n v="8599"/>
    <n v="59557"/>
    <s v="In Store"/>
  </r>
  <r>
    <x v="0"/>
    <x v="6"/>
    <s v="Texas"/>
    <n v="27048"/>
    <n v="73254"/>
    <s v="In Store"/>
  </r>
  <r>
    <x v="0"/>
    <x v="6"/>
    <s v="California"/>
    <n v="4986"/>
    <n v="66233"/>
    <s v="In Store"/>
  </r>
  <r>
    <x v="0"/>
    <x v="7"/>
    <s v="texas"/>
    <n v="15859"/>
    <n v="57193"/>
    <s v="In Store"/>
  </r>
  <r>
    <x v="0"/>
    <x v="7"/>
    <s v="Texas"/>
    <n v="20727"/>
    <n v="62159"/>
    <s v="In Store"/>
  </r>
  <r>
    <x v="0"/>
    <x v="7"/>
    <s v="California"/>
    <n v="15656"/>
    <n v="53435"/>
    <s v="Online "/>
  </r>
  <r>
    <x v="0"/>
    <x v="7"/>
    <s v="texas"/>
    <n v="656765"/>
    <n v="63668"/>
    <s v="Online "/>
  </r>
  <r>
    <x v="0"/>
    <x v="7"/>
    <s v="Texas"/>
    <n v="23475"/>
    <n v="61198"/>
    <s v="In Store"/>
  </r>
  <r>
    <x v="0"/>
    <x v="7"/>
    <s v="California"/>
    <n v="19964"/>
    <n v="67215"/>
    <s v="Online "/>
  </r>
  <r>
    <x v="0"/>
    <x v="7"/>
    <s v="texas"/>
    <n v="5522"/>
    <n v="63470"/>
    <s v="Online "/>
  </r>
  <r>
    <x v="0"/>
    <x v="7"/>
    <s v="Texas"/>
    <n v="85058"/>
    <n v="61114"/>
    <s v="In Store"/>
  </r>
  <r>
    <x v="0"/>
    <x v="7"/>
    <s v="California"/>
    <n v="31842"/>
    <n v="63141"/>
    <s v="In Store"/>
  </r>
  <r>
    <x v="0"/>
    <x v="7"/>
    <s v="texas"/>
    <n v="9128"/>
    <n v="51479"/>
    <s v="Online "/>
  </r>
  <r>
    <x v="0"/>
    <x v="7"/>
    <s v="Texas"/>
    <n v="39684"/>
    <n v="61678"/>
    <s v="Online "/>
  </r>
  <r>
    <x v="0"/>
    <x v="7"/>
    <s v="California"/>
    <n v="16899"/>
    <n v="58802"/>
    <s v="In Store"/>
  </r>
  <r>
    <x v="0"/>
    <x v="7"/>
    <s v="Iowa"/>
    <n v="13294"/>
    <n v="53222"/>
    <s v="Online "/>
  </r>
  <r>
    <x v="0"/>
    <x v="7"/>
    <s v="Kansas"/>
    <n v="10330"/>
    <n v="54486"/>
    <s v="In Store"/>
  </r>
  <r>
    <x v="0"/>
    <x v="7"/>
    <s v="Kentucky"/>
    <n v="20809"/>
    <n v="58098"/>
    <s v="Online "/>
  </r>
  <r>
    <x v="0"/>
    <x v="7"/>
    <s v="Louisiana"/>
    <n v="16834"/>
    <n v="54222"/>
    <s v="Online "/>
  </r>
  <r>
    <x v="0"/>
    <x v="7"/>
    <s v="Maine"/>
    <n v="5591"/>
    <n v="59739"/>
    <s v="In Store"/>
  </r>
  <r>
    <x v="0"/>
    <x v="7"/>
    <s v="Maryland"/>
    <n v="21505"/>
    <n v="65854"/>
    <s v="In Store"/>
  </r>
  <r>
    <x v="0"/>
    <x v="0"/>
    <s v="Alabama"/>
    <n v="1829"/>
    <n v="64872"/>
    <s v="Online "/>
  </r>
  <r>
    <x v="0"/>
    <x v="0"/>
    <s v="Arizona"/>
    <n v="1354"/>
    <n v="61216"/>
    <s v="In Store"/>
  </r>
  <r>
    <x v="0"/>
    <x v="0"/>
    <s v="Arkansas"/>
    <n v="2565"/>
    <n v="55909"/>
    <s v="Online "/>
  </r>
  <r>
    <x v="0"/>
    <x v="0"/>
    <s v="California"/>
    <n v="17651"/>
    <n v="48534"/>
    <s v="Online "/>
  </r>
  <r>
    <x v="0"/>
    <x v="0"/>
    <s v="Colorado"/>
    <n v="3312"/>
    <n v="97879"/>
    <s v="In Store"/>
  </r>
  <r>
    <x v="0"/>
    <x v="0"/>
    <s v="Connecticut"/>
    <n v="467"/>
    <n v="49142"/>
    <s v="In Store"/>
  </r>
  <r>
    <x v="0"/>
    <x v="0"/>
    <s v="Delaware"/>
    <n v="186"/>
    <n v="49290"/>
    <s v="Online "/>
  </r>
  <r>
    <x v="0"/>
    <x v="0"/>
    <s v="Florida"/>
    <n v="5394"/>
    <n v="43717"/>
    <s v="Online "/>
  </r>
  <r>
    <x v="0"/>
    <x v="0"/>
    <s v="Georgia"/>
    <n v="2794"/>
    <n v="51978"/>
    <s v="In Store"/>
  </r>
  <r>
    <x v="0"/>
    <x v="0"/>
    <s v="Idaho"/>
    <n v="2531"/>
    <n v="48820"/>
    <s v="In Store"/>
  </r>
  <r>
    <x v="0"/>
    <x v="0"/>
    <s v="Illinois"/>
    <n v="2818"/>
    <n v="58259"/>
    <s v="In Store"/>
  </r>
  <r>
    <x v="0"/>
    <x v="0"/>
    <s v="Indiana"/>
    <n v="2302"/>
    <n v="56732"/>
    <s v="In Store"/>
  </r>
  <r>
    <x v="0"/>
    <x v="0"/>
    <s v="Iowa"/>
    <n v="2911"/>
    <n v="51588"/>
    <s v="In Store"/>
  </r>
  <r>
    <x v="0"/>
    <x v="0"/>
    <s v="Kansas"/>
    <n v="2613"/>
    <n v="53721"/>
    <s v="In Store"/>
  </r>
  <r>
    <x v="0"/>
    <x v="0"/>
    <s v="Kentucky"/>
    <n v="1632"/>
    <n v="60605"/>
    <s v="In Store"/>
  </r>
  <r>
    <x v="0"/>
    <x v="0"/>
    <s v="Louisiana"/>
    <n v="3143"/>
    <n v="92727"/>
    <s v="In Store"/>
  </r>
  <r>
    <x v="0"/>
    <x v="0"/>
    <s v="Maine"/>
    <n v="1581"/>
    <n v="47422"/>
    <s v="In Store"/>
  </r>
  <r>
    <x v="0"/>
    <x v="0"/>
    <s v="Maryland"/>
    <n v="720"/>
    <n v="52887"/>
    <s v="In Store"/>
  </r>
  <r>
    <x v="0"/>
    <x v="0"/>
    <s v="Massachusetts"/>
    <n v="999"/>
    <n v="70628"/>
    <s v="In Store"/>
  </r>
  <r>
    <x v="0"/>
    <x v="0"/>
    <s v="Michigan"/>
    <n v="3574"/>
    <n v="49309"/>
    <s v="In Store"/>
  </r>
  <r>
    <x v="0"/>
    <x v="0"/>
    <s v="Minnesota"/>
    <n v="3175"/>
    <n v="57276"/>
    <s v="In Store"/>
  </r>
  <r>
    <x v="0"/>
    <x v="0"/>
    <s v="Mississippi"/>
    <n v="2070"/>
    <n v="56525"/>
    <s v="In Store"/>
  </r>
  <r>
    <x v="0"/>
    <x v="0"/>
    <s v="Missouri"/>
    <n v="2123"/>
    <n v="52677"/>
    <s v="Online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ADC8E-9C9B-4E71-A34A-C9727E453125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s">
  <location ref="B13:B17" firstHeaderRow="1" firstDataRow="1" firstDataCol="1"/>
  <pivotFields count="6">
    <pivotField axis="axisRow" showAll="0" sortType="descending" defaultSubtotal="0">
      <items count="4">
        <item x="0"/>
        <item x="1"/>
        <item x="2"/>
        <item x="3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formats count="6">
    <format dxfId="6">
      <pivotArea collapsedLevelsAreSubtotals="1" fieldPosition="0">
        <references count="1">
          <reference field="0" count="1">
            <x v="2"/>
          </reference>
        </references>
      </pivotArea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type="all" dataOnly="0" outline="0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F03BE-1450-48EF-8D4C-88ACDD28E66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oducts">
  <location ref="I4:I14" firstHeaderRow="1" firstDataRow="1" firstDataCol="1"/>
  <pivotFields count="6">
    <pivotField showAll="0" defaultSubtotal="0"/>
    <pivotField axis="axisRow" showAll="0">
      <items count="12">
        <item m="1" x="10"/>
        <item x="4"/>
        <item x="5"/>
        <item x="3"/>
        <item x="6"/>
        <item x="8"/>
        <item x="2"/>
        <item x="9"/>
        <item x="7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formats count="4">
    <format dxfId="10">
      <pivotArea field="1" type="button" dataOnly="0" labelOnly="1" outline="0" axis="axisRow" fieldPosition="0"/>
    </format>
    <format dxfId="9">
      <pivotArea type="all" dataOnly="0" outline="0" fieldPosition="0"/>
    </format>
    <format dxfId="8">
      <pivotArea field="1" type="button" dataOnly="0" labelOnly="1" outline="0" axis="axisRow" fieldPosition="0"/>
    </format>
    <format dxfId="7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BC84E-0CD6-4F4B-B8CD-5D7100F13A59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s">
  <location ref="B4:B8" firstHeaderRow="1" firstDataRow="1" firstDataCol="1"/>
  <pivotFields count="6">
    <pivotField axis="axisRow" showAll="0" defaultSubtotal="0">
      <items count="4">
        <item x="3"/>
        <item x="2"/>
        <item x="1"/>
        <item x="0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formats count="4">
    <format dxfId="14">
      <pivotArea field="0" type="button" dataOnly="0" labelOnly="1" outline="0" axis="axisRow" fieldPosition="0"/>
    </format>
    <format dxfId="13">
      <pivotArea type="all" dataOnly="0" outline="0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39557045</fb>
    <v>0</v>
  </rv>
  <rv s="0">
    <fb>28701845</fb>
    <v>0</v>
  </rv>
  <rv s="0">
    <fb>21670000</fb>
    <v>0</v>
  </rv>
  <rv s="0">
    <fb>19542209</fb>
    <v>0</v>
  </rv>
  <rv s="0">
    <fb>12807060</fb>
    <v>0</v>
  </rv>
  <rv s="0">
    <fb>12741080</fb>
    <v>0</v>
  </rv>
  <rv s="0">
    <fb>11689442</fb>
    <v>0</v>
  </rv>
  <rv s="0">
    <fb>10519475</fb>
    <v>0</v>
  </rv>
  <rv s="0">
    <fb>10383620</fb>
    <v>0</v>
  </rv>
  <rv s="0">
    <fb>9995915</fb>
    <v>0</v>
  </rv>
  <rv s="0">
    <fb>8908520</fb>
    <v>0</v>
  </rv>
  <rv s="0">
    <fb>8517685</fb>
    <v>0</v>
  </rv>
  <rv s="0">
    <fb>7614893</fb>
    <v>0</v>
  </rv>
  <rv s="0">
    <fb>7171646</fb>
    <v>0</v>
  </rv>
  <rv s="0">
    <fb>6902149</fb>
    <v>0</v>
  </rv>
  <rv s="0">
    <fb>6770010</fb>
    <v>0</v>
  </rv>
  <rv s="0">
    <fb>6691878</fb>
    <v>0</v>
  </rv>
  <rv s="0">
    <fb>6126452</fb>
    <v>0</v>
  </rv>
  <rv s="0">
    <fb>6042718</fb>
    <v>0</v>
  </rv>
  <rv s="0">
    <fb>5813568</fb>
    <v>0</v>
  </rv>
  <rv s="0">
    <fb>5695564</fb>
    <v>0</v>
  </rv>
  <rv s="0">
    <fb>5611179</fb>
    <v>0</v>
  </rv>
  <rv s="0">
    <fb>5084127</fb>
    <v>0</v>
  </rv>
  <rv s="0">
    <fb>4887871</fb>
    <v>0</v>
  </rv>
  <rv s="0">
    <fb>4659978</fb>
    <v>0</v>
  </rv>
  <rv s="0">
    <fb>4468402</fb>
    <v>0</v>
  </rv>
  <rv s="0">
    <fb>4190713</fb>
    <v>0</v>
  </rv>
  <rv s="0">
    <fb>3943079</fb>
    <v>0</v>
  </rv>
  <rv s="0">
    <fb>3572665</fb>
    <v>0</v>
  </rv>
  <rv s="0">
    <fb>3161105</fb>
    <v>0</v>
  </rv>
  <rv s="0">
    <fb>3156145</fb>
    <v>0</v>
  </rv>
  <rv s="0">
    <fb>3034392</fb>
    <v>0</v>
  </rv>
  <rv s="0">
    <fb>3013825</fb>
    <v>0</v>
  </rv>
  <rv s="0">
    <fb>2963914</fb>
    <v>0</v>
  </rv>
  <rv s="0">
    <fb>2911505</fb>
    <v>0</v>
  </rv>
  <rv s="0">
    <fb>2095428</fb>
    <v>0</v>
  </rv>
  <rv s="0">
    <fb>1929268</fb>
    <v>0</v>
  </rv>
  <rv s="0">
    <fb>1805832</fb>
    <v>0</v>
  </rv>
  <rv s="0">
    <fb>1754208</fb>
    <v>0</v>
  </rv>
  <rv s="0">
    <fb>1356458</fb>
    <v>0</v>
  </rv>
  <rv s="0">
    <fb>1338404</fb>
    <v>0</v>
  </rv>
  <rv s="0">
    <fb>1062305</fb>
    <v>0</v>
  </rv>
  <rv s="0">
    <fb>1057315</fb>
    <v>0</v>
  </rv>
  <rv s="0">
    <fb>967171</fb>
    <v>0</v>
  </rv>
  <rv s="0">
    <fb>882235</fb>
    <v>0</v>
  </rv>
  <rv s="0">
    <fb>760077</fb>
    <v>0</v>
  </rv>
  <rv s="0">
    <fb>626299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128F0-BA29-47BC-97D3-E086C5CAABA1}" name="Main_T" displayName="Main_T" ref="A1:F2615" totalsRowShown="0">
  <autoFilter ref="A1:F2615" xr:uid="{7E5128F0-BA29-47BC-97D3-E086C5CAABA1}"/>
  <tableColumns count="6">
    <tableColumn id="1" xr3:uid="{BC13D783-E397-4DD2-977E-1BFF5B8A5C68}" name="Year"/>
    <tableColumn id="2" xr3:uid="{85262A00-A9D2-453D-B9FD-2575302CA483}" name="Products"/>
    <tableColumn id="3" xr3:uid="{5449A271-352D-48B1-9DB9-800ECFA8C722}" name="State"/>
    <tableColumn id="4" xr3:uid="{71CEA908-BB9A-4209-81CA-1DD7A4FF15C5}" name="Quantity"/>
    <tableColumn id="5" xr3:uid="{47505116-49EC-4511-BD85-30E22CFCB3AE}" name="Revenue"/>
    <tableColumn id="6" xr3:uid="{E44B3EF9-A345-4F6E-9097-E4829D6AD346}" name="Sales 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FB1E6-5311-495E-8D37-46022EDC0C2B}" name="Table2" displayName="Table2" ref="A1:B49" totalsRowShown="0" headerRowDxfId="0">
  <autoFilter ref="A1:B49" xr:uid="{397FB1E6-5311-495E-8D37-46022EDC0C2B}"/>
  <tableColumns count="2">
    <tableColumn id="1" xr3:uid="{868433DE-AF7E-43A3-B1B3-2F8D833269CD}" name="State"/>
    <tableColumn id="2" xr3:uid="{A28AE9FB-FE40-4ED9-9EE0-45FE1BB6CB92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077A-A270-4824-AE6E-D66251B707C3}">
  <dimension ref="A1:F2615"/>
  <sheetViews>
    <sheetView workbookViewId="0">
      <selection activeCell="I2545" sqref="I2545"/>
    </sheetView>
  </sheetViews>
  <sheetFormatPr defaultRowHeight="14.4" x14ac:dyDescent="0.3"/>
  <cols>
    <col min="2" max="2" width="10.33203125" customWidth="1"/>
    <col min="4" max="5" width="10.21875" customWidth="1"/>
    <col min="6" max="6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 t="s">
        <v>76</v>
      </c>
      <c r="C2" t="s">
        <v>6</v>
      </c>
      <c r="D2">
        <v>1829</v>
      </c>
      <c r="E2">
        <v>64872</v>
      </c>
      <c r="F2" t="s">
        <v>7</v>
      </c>
    </row>
    <row r="3" spans="1:6" x14ac:dyDescent="0.3">
      <c r="A3">
        <v>2022</v>
      </c>
      <c r="B3" t="s">
        <v>76</v>
      </c>
      <c r="C3" t="s">
        <v>8</v>
      </c>
      <c r="D3">
        <v>1354</v>
      </c>
      <c r="E3">
        <v>61216</v>
      </c>
      <c r="F3" t="s">
        <v>9</v>
      </c>
    </row>
    <row r="4" spans="1:6" x14ac:dyDescent="0.3">
      <c r="A4">
        <v>2022</v>
      </c>
      <c r="B4" t="s">
        <v>76</v>
      </c>
      <c r="C4" t="s">
        <v>10</v>
      </c>
      <c r="D4">
        <v>2565</v>
      </c>
      <c r="E4">
        <v>55909</v>
      </c>
      <c r="F4" t="s">
        <v>7</v>
      </c>
    </row>
    <row r="5" spans="1:6" x14ac:dyDescent="0.3">
      <c r="A5">
        <v>2022</v>
      </c>
      <c r="B5" t="s">
        <v>76</v>
      </c>
      <c r="C5" t="s">
        <v>11</v>
      </c>
      <c r="D5">
        <v>17651</v>
      </c>
      <c r="E5">
        <v>48534</v>
      </c>
      <c r="F5" t="s">
        <v>7</v>
      </c>
    </row>
    <row r="6" spans="1:6" x14ac:dyDescent="0.3">
      <c r="A6">
        <v>2022</v>
      </c>
      <c r="B6" t="s">
        <v>76</v>
      </c>
      <c r="C6" t="s">
        <v>12</v>
      </c>
      <c r="D6">
        <v>3312</v>
      </c>
      <c r="E6">
        <v>97879</v>
      </c>
      <c r="F6" t="s">
        <v>9</v>
      </c>
    </row>
    <row r="7" spans="1:6" x14ac:dyDescent="0.3">
      <c r="A7">
        <v>2022</v>
      </c>
      <c r="B7" t="s">
        <v>76</v>
      </c>
      <c r="C7" t="s">
        <v>13</v>
      </c>
      <c r="D7">
        <v>467</v>
      </c>
      <c r="E7">
        <v>49142</v>
      </c>
      <c r="F7" t="s">
        <v>9</v>
      </c>
    </row>
    <row r="8" spans="1:6" x14ac:dyDescent="0.3">
      <c r="A8">
        <v>2022</v>
      </c>
      <c r="B8" t="s">
        <v>76</v>
      </c>
      <c r="C8" t="s">
        <v>14</v>
      </c>
      <c r="D8">
        <v>186</v>
      </c>
      <c r="E8">
        <v>49290</v>
      </c>
      <c r="F8" t="s">
        <v>7</v>
      </c>
    </row>
    <row r="9" spans="1:6" x14ac:dyDescent="0.3">
      <c r="A9">
        <v>2022</v>
      </c>
      <c r="B9" t="s">
        <v>76</v>
      </c>
      <c r="C9" t="s">
        <v>15</v>
      </c>
      <c r="D9">
        <v>5394</v>
      </c>
      <c r="E9">
        <v>43717</v>
      </c>
      <c r="F9" t="s">
        <v>7</v>
      </c>
    </row>
    <row r="10" spans="1:6" x14ac:dyDescent="0.3">
      <c r="A10">
        <v>2022</v>
      </c>
      <c r="B10" t="s">
        <v>76</v>
      </c>
      <c r="C10" t="s">
        <v>16</v>
      </c>
      <c r="D10">
        <v>2794</v>
      </c>
      <c r="E10">
        <v>51978</v>
      </c>
      <c r="F10" t="s">
        <v>9</v>
      </c>
    </row>
    <row r="11" spans="1:6" x14ac:dyDescent="0.3">
      <c r="A11">
        <v>2022</v>
      </c>
      <c r="B11" t="s">
        <v>76</v>
      </c>
      <c r="C11" t="s">
        <v>17</v>
      </c>
      <c r="D11">
        <v>2531</v>
      </c>
      <c r="E11">
        <v>48820</v>
      </c>
      <c r="F11" t="s">
        <v>9</v>
      </c>
    </row>
    <row r="12" spans="1:6" x14ac:dyDescent="0.3">
      <c r="A12">
        <v>2022</v>
      </c>
      <c r="B12" t="s">
        <v>76</v>
      </c>
      <c r="C12" t="s">
        <v>18</v>
      </c>
      <c r="D12">
        <v>2818</v>
      </c>
      <c r="E12">
        <v>58259</v>
      </c>
      <c r="F12" t="s">
        <v>9</v>
      </c>
    </row>
    <row r="13" spans="1:6" x14ac:dyDescent="0.3">
      <c r="A13">
        <v>2022</v>
      </c>
      <c r="B13" t="s">
        <v>76</v>
      </c>
      <c r="C13" t="s">
        <v>19</v>
      </c>
      <c r="D13">
        <v>2302</v>
      </c>
      <c r="E13">
        <v>56732</v>
      </c>
      <c r="F13" t="s">
        <v>9</v>
      </c>
    </row>
    <row r="14" spans="1:6" x14ac:dyDescent="0.3">
      <c r="A14">
        <v>2022</v>
      </c>
      <c r="B14" t="s">
        <v>76</v>
      </c>
      <c r="C14" t="s">
        <v>20</v>
      </c>
      <c r="D14">
        <v>2911</v>
      </c>
      <c r="E14">
        <v>51588</v>
      </c>
      <c r="F14" t="s">
        <v>9</v>
      </c>
    </row>
    <row r="15" spans="1:6" x14ac:dyDescent="0.3">
      <c r="A15">
        <v>2022</v>
      </c>
      <c r="B15" t="s">
        <v>76</v>
      </c>
      <c r="C15" t="s">
        <v>21</v>
      </c>
      <c r="D15">
        <v>2613</v>
      </c>
      <c r="E15">
        <v>53721</v>
      </c>
      <c r="F15" t="s">
        <v>9</v>
      </c>
    </row>
    <row r="16" spans="1:6" x14ac:dyDescent="0.3">
      <c r="A16">
        <v>2022</v>
      </c>
      <c r="B16" t="s">
        <v>76</v>
      </c>
      <c r="C16" t="s">
        <v>22</v>
      </c>
      <c r="D16">
        <v>1632</v>
      </c>
      <c r="E16">
        <v>60605</v>
      </c>
      <c r="F16" t="s">
        <v>9</v>
      </c>
    </row>
    <row r="17" spans="1:6" x14ac:dyDescent="0.3">
      <c r="A17">
        <v>2022</v>
      </c>
      <c r="B17" t="s">
        <v>76</v>
      </c>
      <c r="C17" t="s">
        <v>23</v>
      </c>
      <c r="D17">
        <v>3143</v>
      </c>
      <c r="E17">
        <v>92727</v>
      </c>
      <c r="F17" t="s">
        <v>9</v>
      </c>
    </row>
    <row r="18" spans="1:6" x14ac:dyDescent="0.3">
      <c r="A18">
        <v>2022</v>
      </c>
      <c r="B18" t="s">
        <v>76</v>
      </c>
      <c r="C18" t="s">
        <v>24</v>
      </c>
      <c r="D18">
        <v>1581</v>
      </c>
      <c r="E18">
        <v>47422</v>
      </c>
      <c r="F18" t="s">
        <v>9</v>
      </c>
    </row>
    <row r="19" spans="1:6" x14ac:dyDescent="0.3">
      <c r="A19">
        <v>2022</v>
      </c>
      <c r="B19" t="s">
        <v>76</v>
      </c>
      <c r="C19" t="s">
        <v>25</v>
      </c>
      <c r="D19">
        <v>720</v>
      </c>
      <c r="E19">
        <v>52887</v>
      </c>
      <c r="F19" t="s">
        <v>9</v>
      </c>
    </row>
    <row r="20" spans="1:6" x14ac:dyDescent="0.3">
      <c r="A20">
        <v>2022</v>
      </c>
      <c r="B20" t="s">
        <v>76</v>
      </c>
      <c r="C20" t="s">
        <v>26</v>
      </c>
      <c r="D20">
        <v>999</v>
      </c>
      <c r="E20">
        <v>70628</v>
      </c>
      <c r="F20" t="s">
        <v>9</v>
      </c>
    </row>
    <row r="21" spans="1:6" x14ac:dyDescent="0.3">
      <c r="A21">
        <v>2022</v>
      </c>
      <c r="B21" t="s">
        <v>76</v>
      </c>
      <c r="C21" t="s">
        <v>27</v>
      </c>
      <c r="D21">
        <v>3574</v>
      </c>
      <c r="E21">
        <v>49309</v>
      </c>
      <c r="F21" t="s">
        <v>9</v>
      </c>
    </row>
    <row r="22" spans="1:6" x14ac:dyDescent="0.3">
      <c r="A22">
        <v>2022</v>
      </c>
      <c r="B22" t="s">
        <v>76</v>
      </c>
      <c r="C22" t="s">
        <v>28</v>
      </c>
      <c r="D22">
        <v>3175</v>
      </c>
      <c r="E22">
        <v>57276</v>
      </c>
      <c r="F22" t="s">
        <v>9</v>
      </c>
    </row>
    <row r="23" spans="1:6" x14ac:dyDescent="0.3">
      <c r="A23">
        <v>2022</v>
      </c>
      <c r="B23" t="s">
        <v>76</v>
      </c>
      <c r="C23" t="s">
        <v>29</v>
      </c>
      <c r="D23">
        <v>2070</v>
      </c>
      <c r="E23">
        <v>56525</v>
      </c>
      <c r="F23" t="s">
        <v>9</v>
      </c>
    </row>
    <row r="24" spans="1:6" x14ac:dyDescent="0.3">
      <c r="A24">
        <v>2022</v>
      </c>
      <c r="B24" t="s">
        <v>76</v>
      </c>
      <c r="C24" t="s">
        <v>30</v>
      </c>
      <c r="D24">
        <v>2123</v>
      </c>
      <c r="E24">
        <v>52677</v>
      </c>
      <c r="F24" t="s">
        <v>7</v>
      </c>
    </row>
    <row r="25" spans="1:6" x14ac:dyDescent="0.3">
      <c r="A25">
        <v>2022</v>
      </c>
      <c r="B25" t="s">
        <v>76</v>
      </c>
      <c r="C25" t="s">
        <v>31</v>
      </c>
      <c r="D25">
        <v>1847</v>
      </c>
      <c r="E25">
        <v>71945</v>
      </c>
      <c r="F25" t="s">
        <v>7</v>
      </c>
    </row>
    <row r="26" spans="1:6" x14ac:dyDescent="0.3">
      <c r="A26">
        <v>2022</v>
      </c>
      <c r="B26" t="s">
        <v>76</v>
      </c>
      <c r="C26" t="s">
        <v>32</v>
      </c>
      <c r="D26">
        <v>2469</v>
      </c>
      <c r="E26">
        <v>50449</v>
      </c>
      <c r="F26" t="s">
        <v>9</v>
      </c>
    </row>
    <row r="27" spans="1:6" x14ac:dyDescent="0.3">
      <c r="A27">
        <v>2022</v>
      </c>
      <c r="B27" t="s">
        <v>76</v>
      </c>
      <c r="C27" t="s">
        <v>33</v>
      </c>
      <c r="D27">
        <v>598</v>
      </c>
      <c r="E27">
        <v>94060</v>
      </c>
      <c r="F27" t="s">
        <v>7</v>
      </c>
    </row>
    <row r="28" spans="1:6" x14ac:dyDescent="0.3">
      <c r="A28">
        <v>2022</v>
      </c>
      <c r="B28" t="s">
        <v>76</v>
      </c>
      <c r="C28" t="s">
        <v>34</v>
      </c>
      <c r="D28">
        <v>350</v>
      </c>
      <c r="E28">
        <v>54051</v>
      </c>
      <c r="F28" t="s">
        <v>7</v>
      </c>
    </row>
    <row r="29" spans="1:6" x14ac:dyDescent="0.3">
      <c r="A29">
        <v>2022</v>
      </c>
      <c r="B29" t="s">
        <v>76</v>
      </c>
      <c r="C29" t="s">
        <v>35</v>
      </c>
      <c r="D29">
        <v>999</v>
      </c>
      <c r="E29">
        <v>50634</v>
      </c>
      <c r="F29" t="s">
        <v>9</v>
      </c>
    </row>
    <row r="30" spans="1:6" x14ac:dyDescent="0.3">
      <c r="A30">
        <v>2022</v>
      </c>
      <c r="B30" t="s">
        <v>76</v>
      </c>
      <c r="C30" t="s">
        <v>36</v>
      </c>
      <c r="D30">
        <v>2064</v>
      </c>
      <c r="E30">
        <v>71885</v>
      </c>
      <c r="F30" t="s">
        <v>9</v>
      </c>
    </row>
    <row r="31" spans="1:6" x14ac:dyDescent="0.3">
      <c r="A31">
        <v>2022</v>
      </c>
      <c r="B31" t="s">
        <v>76</v>
      </c>
      <c r="C31" t="s">
        <v>37</v>
      </c>
      <c r="D31">
        <v>3335</v>
      </c>
      <c r="E31">
        <v>50384</v>
      </c>
      <c r="F31" t="s">
        <v>7</v>
      </c>
    </row>
    <row r="32" spans="1:6" x14ac:dyDescent="0.3">
      <c r="A32">
        <v>2022</v>
      </c>
      <c r="B32" t="s">
        <v>76</v>
      </c>
      <c r="C32" t="s">
        <v>38</v>
      </c>
      <c r="D32">
        <v>3428</v>
      </c>
      <c r="E32">
        <v>48720</v>
      </c>
      <c r="F32" t="s">
        <v>7</v>
      </c>
    </row>
    <row r="33" spans="1:6" x14ac:dyDescent="0.3">
      <c r="A33">
        <v>2022</v>
      </c>
      <c r="B33" t="s">
        <v>76</v>
      </c>
      <c r="C33" t="s">
        <v>39</v>
      </c>
      <c r="D33">
        <v>1830</v>
      </c>
      <c r="E33">
        <v>98355</v>
      </c>
      <c r="F33" t="s">
        <v>9</v>
      </c>
    </row>
    <row r="34" spans="1:6" x14ac:dyDescent="0.3">
      <c r="A34">
        <v>2022</v>
      </c>
      <c r="B34" t="s">
        <v>76</v>
      </c>
      <c r="C34" t="s">
        <v>40</v>
      </c>
      <c r="D34">
        <v>2541</v>
      </c>
      <c r="E34">
        <v>57404</v>
      </c>
      <c r="F34" t="s">
        <v>7</v>
      </c>
    </row>
    <row r="35" spans="1:6" x14ac:dyDescent="0.3">
      <c r="A35">
        <v>2022</v>
      </c>
      <c r="B35" t="s">
        <v>76</v>
      </c>
      <c r="C35" t="s">
        <v>41</v>
      </c>
      <c r="D35">
        <v>4355</v>
      </c>
      <c r="E35">
        <v>96660</v>
      </c>
      <c r="F35" t="s">
        <v>9</v>
      </c>
    </row>
    <row r="36" spans="1:6" x14ac:dyDescent="0.3">
      <c r="A36">
        <v>2022</v>
      </c>
      <c r="B36" t="s">
        <v>76</v>
      </c>
      <c r="C36" t="s">
        <v>42</v>
      </c>
      <c r="D36">
        <v>4739</v>
      </c>
      <c r="E36">
        <v>46689</v>
      </c>
      <c r="F36" t="s">
        <v>7</v>
      </c>
    </row>
    <row r="37" spans="1:6" x14ac:dyDescent="0.3">
      <c r="A37">
        <v>2022</v>
      </c>
      <c r="B37" t="s">
        <v>76</v>
      </c>
      <c r="C37" t="s">
        <v>43</v>
      </c>
      <c r="D37">
        <v>3629</v>
      </c>
      <c r="E37">
        <v>67949</v>
      </c>
      <c r="F37" t="s">
        <v>7</v>
      </c>
    </row>
    <row r="38" spans="1:6" x14ac:dyDescent="0.3">
      <c r="A38">
        <v>2022</v>
      </c>
      <c r="B38" t="s">
        <v>76</v>
      </c>
      <c r="C38" t="s">
        <v>44</v>
      </c>
      <c r="D38">
        <v>205</v>
      </c>
      <c r="E38">
        <v>48071</v>
      </c>
      <c r="F38" t="s">
        <v>9</v>
      </c>
    </row>
    <row r="39" spans="1:6" x14ac:dyDescent="0.3">
      <c r="A39">
        <v>2022</v>
      </c>
      <c r="B39" t="s">
        <v>76</v>
      </c>
      <c r="C39" t="s">
        <v>45</v>
      </c>
      <c r="D39">
        <v>1375</v>
      </c>
      <c r="E39">
        <v>50990</v>
      </c>
      <c r="F39" t="s">
        <v>9</v>
      </c>
    </row>
    <row r="40" spans="1:6" x14ac:dyDescent="0.3">
      <c r="A40">
        <v>2022</v>
      </c>
      <c r="B40" t="s">
        <v>76</v>
      </c>
      <c r="C40" t="s">
        <v>46</v>
      </c>
      <c r="D40">
        <v>1099</v>
      </c>
      <c r="E40">
        <v>51582</v>
      </c>
      <c r="F40" t="s">
        <v>7</v>
      </c>
    </row>
    <row r="41" spans="1:6" x14ac:dyDescent="0.3">
      <c r="A41">
        <v>2022</v>
      </c>
      <c r="B41" t="s">
        <v>76</v>
      </c>
      <c r="C41" t="s">
        <v>47</v>
      </c>
      <c r="D41">
        <v>1130</v>
      </c>
      <c r="E41">
        <v>54930</v>
      </c>
      <c r="F41" t="s">
        <v>7</v>
      </c>
    </row>
    <row r="42" spans="1:6" x14ac:dyDescent="0.3">
      <c r="A42">
        <v>2022</v>
      </c>
      <c r="B42" t="s">
        <v>76</v>
      </c>
      <c r="C42" t="s">
        <v>48</v>
      </c>
      <c r="D42">
        <v>19698</v>
      </c>
      <c r="E42">
        <v>123086</v>
      </c>
      <c r="F42" t="s">
        <v>9</v>
      </c>
    </row>
    <row r="43" spans="1:6" x14ac:dyDescent="0.3">
      <c r="A43">
        <v>2022</v>
      </c>
      <c r="B43" t="s">
        <v>76</v>
      </c>
      <c r="C43" t="s">
        <v>49</v>
      </c>
      <c r="D43">
        <v>1066</v>
      </c>
      <c r="E43">
        <v>71747</v>
      </c>
      <c r="F43" t="s">
        <v>9</v>
      </c>
    </row>
    <row r="44" spans="1:6" x14ac:dyDescent="0.3">
      <c r="A44">
        <v>2022</v>
      </c>
      <c r="B44" t="s">
        <v>76</v>
      </c>
      <c r="C44" t="s">
        <v>50</v>
      </c>
      <c r="D44">
        <v>571</v>
      </c>
      <c r="E44">
        <v>47096</v>
      </c>
      <c r="F44" t="s">
        <v>9</v>
      </c>
    </row>
    <row r="45" spans="1:6" x14ac:dyDescent="0.3">
      <c r="A45">
        <v>2022</v>
      </c>
      <c r="B45" t="s">
        <v>76</v>
      </c>
      <c r="C45" t="s">
        <v>51</v>
      </c>
      <c r="D45">
        <v>2073</v>
      </c>
      <c r="E45">
        <v>54671</v>
      </c>
      <c r="F45" t="s">
        <v>9</v>
      </c>
    </row>
    <row r="46" spans="1:6" x14ac:dyDescent="0.3">
      <c r="A46">
        <v>2022</v>
      </c>
      <c r="B46" t="s">
        <v>76</v>
      </c>
      <c r="C46" t="s">
        <v>52</v>
      </c>
      <c r="D46">
        <v>6971</v>
      </c>
      <c r="E46">
        <v>42964</v>
      </c>
      <c r="F46" t="s">
        <v>9</v>
      </c>
    </row>
    <row r="47" spans="1:6" x14ac:dyDescent="0.3">
      <c r="A47">
        <v>2022</v>
      </c>
      <c r="B47" t="s">
        <v>76</v>
      </c>
      <c r="C47" t="s">
        <v>53</v>
      </c>
      <c r="D47">
        <v>1117</v>
      </c>
      <c r="E47">
        <v>84059</v>
      </c>
      <c r="F47" t="s">
        <v>7</v>
      </c>
    </row>
    <row r="48" spans="1:6" x14ac:dyDescent="0.3">
      <c r="A48">
        <v>2022</v>
      </c>
      <c r="B48" t="s">
        <v>76</v>
      </c>
      <c r="C48" t="s">
        <v>54</v>
      </c>
      <c r="D48">
        <v>2872</v>
      </c>
      <c r="E48">
        <v>47928</v>
      </c>
      <c r="F48" t="s">
        <v>7</v>
      </c>
    </row>
    <row r="49" spans="1:6" x14ac:dyDescent="0.3">
      <c r="A49">
        <v>2022</v>
      </c>
      <c r="B49" t="s">
        <v>76</v>
      </c>
      <c r="C49" t="s">
        <v>55</v>
      </c>
      <c r="D49">
        <v>1440</v>
      </c>
      <c r="E49">
        <v>89063</v>
      </c>
      <c r="F49" t="s">
        <v>9</v>
      </c>
    </row>
    <row r="50" spans="1:6" x14ac:dyDescent="0.3">
      <c r="A50">
        <v>2022</v>
      </c>
      <c r="B50" t="s">
        <v>56</v>
      </c>
      <c r="C50" t="s">
        <v>6</v>
      </c>
      <c r="D50">
        <v>10335</v>
      </c>
      <c r="E50">
        <v>65279</v>
      </c>
      <c r="F50" t="s">
        <v>7</v>
      </c>
    </row>
    <row r="51" spans="1:6" x14ac:dyDescent="0.3">
      <c r="A51">
        <v>2022</v>
      </c>
      <c r="B51" t="s">
        <v>56</v>
      </c>
      <c r="C51" t="s">
        <v>8</v>
      </c>
      <c r="D51">
        <v>14006</v>
      </c>
      <c r="E51">
        <v>69056</v>
      </c>
      <c r="F51" t="s">
        <v>7</v>
      </c>
    </row>
    <row r="52" spans="1:6" x14ac:dyDescent="0.3">
      <c r="A52">
        <v>2022</v>
      </c>
      <c r="B52" t="s">
        <v>56</v>
      </c>
      <c r="C52" t="s">
        <v>10</v>
      </c>
      <c r="D52">
        <v>7277</v>
      </c>
      <c r="E52">
        <v>58247</v>
      </c>
      <c r="F52" t="s">
        <v>9</v>
      </c>
    </row>
    <row r="53" spans="1:6" x14ac:dyDescent="0.3">
      <c r="A53">
        <v>2022</v>
      </c>
      <c r="B53" t="s">
        <v>56</v>
      </c>
      <c r="C53" t="s">
        <v>11</v>
      </c>
      <c r="D53">
        <v>86322</v>
      </c>
      <c r="E53">
        <v>82740</v>
      </c>
      <c r="F53" t="s">
        <v>9</v>
      </c>
    </row>
    <row r="54" spans="1:6" x14ac:dyDescent="0.3">
      <c r="A54">
        <v>2022</v>
      </c>
      <c r="B54" t="s">
        <v>56</v>
      </c>
      <c r="C54" t="s">
        <v>12</v>
      </c>
      <c r="D54">
        <v>21025</v>
      </c>
      <c r="E54">
        <v>74209</v>
      </c>
      <c r="F54" t="s">
        <v>7</v>
      </c>
    </row>
    <row r="55" spans="1:6" x14ac:dyDescent="0.3">
      <c r="A55">
        <v>2022</v>
      </c>
      <c r="B55" t="s">
        <v>56</v>
      </c>
      <c r="C55" t="s">
        <v>13</v>
      </c>
      <c r="D55">
        <v>9415</v>
      </c>
      <c r="E55">
        <v>81591</v>
      </c>
      <c r="F55" t="s">
        <v>7</v>
      </c>
    </row>
    <row r="56" spans="1:6" x14ac:dyDescent="0.3">
      <c r="A56">
        <v>2022</v>
      </c>
      <c r="B56" t="s">
        <v>56</v>
      </c>
      <c r="C56" t="s">
        <v>14</v>
      </c>
      <c r="D56">
        <v>3106</v>
      </c>
      <c r="E56">
        <v>70977</v>
      </c>
      <c r="F56" t="s">
        <v>9</v>
      </c>
    </row>
    <row r="57" spans="1:6" x14ac:dyDescent="0.3">
      <c r="A57">
        <v>2022</v>
      </c>
      <c r="B57" t="s">
        <v>56</v>
      </c>
      <c r="C57" t="s">
        <v>15</v>
      </c>
      <c r="D57">
        <v>76308</v>
      </c>
      <c r="E57">
        <v>61910</v>
      </c>
      <c r="F57" t="s">
        <v>7</v>
      </c>
    </row>
    <row r="58" spans="1:6" x14ac:dyDescent="0.3">
      <c r="A58">
        <v>2022</v>
      </c>
      <c r="B58" t="s">
        <v>56</v>
      </c>
      <c r="C58" t="s">
        <v>16</v>
      </c>
      <c r="D58">
        <v>22906</v>
      </c>
      <c r="E58">
        <v>72214</v>
      </c>
      <c r="F58" t="s">
        <v>9</v>
      </c>
    </row>
    <row r="59" spans="1:6" x14ac:dyDescent="0.3">
      <c r="A59">
        <v>2022</v>
      </c>
      <c r="B59" t="s">
        <v>56</v>
      </c>
      <c r="C59" t="s">
        <v>17</v>
      </c>
      <c r="D59">
        <v>9159</v>
      </c>
      <c r="E59">
        <v>54649</v>
      </c>
      <c r="F59" t="s">
        <v>7</v>
      </c>
    </row>
    <row r="60" spans="1:6" x14ac:dyDescent="0.3">
      <c r="A60">
        <v>2022</v>
      </c>
      <c r="B60" t="s">
        <v>56</v>
      </c>
      <c r="C60" t="s">
        <v>18</v>
      </c>
      <c r="D60">
        <v>32538</v>
      </c>
      <c r="E60">
        <v>82581</v>
      </c>
      <c r="F60" t="s">
        <v>7</v>
      </c>
    </row>
    <row r="61" spans="1:6" x14ac:dyDescent="0.3">
      <c r="A61">
        <v>2022</v>
      </c>
      <c r="B61" t="s">
        <v>56</v>
      </c>
      <c r="C61" t="s">
        <v>19</v>
      </c>
      <c r="D61">
        <v>15617</v>
      </c>
      <c r="E61">
        <v>68619</v>
      </c>
      <c r="F61" t="s">
        <v>9</v>
      </c>
    </row>
    <row r="62" spans="1:6" x14ac:dyDescent="0.3">
      <c r="A62">
        <v>2022</v>
      </c>
      <c r="B62" t="s">
        <v>56</v>
      </c>
      <c r="C62" t="s">
        <v>20</v>
      </c>
      <c r="D62">
        <v>9434</v>
      </c>
      <c r="E62">
        <v>67831</v>
      </c>
      <c r="F62" t="s">
        <v>9</v>
      </c>
    </row>
    <row r="63" spans="1:6" x14ac:dyDescent="0.3">
      <c r="A63">
        <v>2022</v>
      </c>
      <c r="B63" t="s">
        <v>56</v>
      </c>
      <c r="C63" t="s">
        <v>21</v>
      </c>
      <c r="D63">
        <v>7355</v>
      </c>
      <c r="E63">
        <v>65126</v>
      </c>
      <c r="F63" t="s">
        <v>7</v>
      </c>
    </row>
    <row r="64" spans="1:6" x14ac:dyDescent="0.3">
      <c r="A64">
        <v>2022</v>
      </c>
      <c r="B64" t="s">
        <v>56</v>
      </c>
      <c r="C64" t="s">
        <v>22</v>
      </c>
      <c r="D64">
        <v>9832</v>
      </c>
      <c r="E64">
        <v>64484</v>
      </c>
      <c r="F64" t="s">
        <v>7</v>
      </c>
    </row>
    <row r="65" spans="1:6" x14ac:dyDescent="0.3">
      <c r="A65">
        <v>2022</v>
      </c>
      <c r="B65" t="s">
        <v>56</v>
      </c>
      <c r="C65" t="s">
        <v>23</v>
      </c>
      <c r="D65">
        <v>11349</v>
      </c>
      <c r="E65">
        <v>71354</v>
      </c>
      <c r="F65" t="s">
        <v>9</v>
      </c>
    </row>
    <row r="66" spans="1:6" x14ac:dyDescent="0.3">
      <c r="A66">
        <v>2022</v>
      </c>
      <c r="B66" t="s">
        <v>56</v>
      </c>
      <c r="C66" t="s">
        <v>24</v>
      </c>
      <c r="D66">
        <v>5732</v>
      </c>
      <c r="E66">
        <v>61607</v>
      </c>
      <c r="F66" t="s">
        <v>9</v>
      </c>
    </row>
    <row r="67" spans="1:6" x14ac:dyDescent="0.3">
      <c r="A67">
        <v>2022</v>
      </c>
      <c r="B67" t="s">
        <v>56</v>
      </c>
      <c r="C67" t="s">
        <v>25</v>
      </c>
      <c r="D67">
        <v>16346</v>
      </c>
      <c r="E67">
        <v>76642</v>
      </c>
      <c r="F67" t="s">
        <v>9</v>
      </c>
    </row>
    <row r="68" spans="1:6" x14ac:dyDescent="0.3">
      <c r="A68">
        <v>2022</v>
      </c>
      <c r="B68" t="s">
        <v>56</v>
      </c>
      <c r="C68" t="s">
        <v>26</v>
      </c>
      <c r="D68">
        <v>21102</v>
      </c>
      <c r="E68">
        <v>90958</v>
      </c>
      <c r="F68" t="s">
        <v>9</v>
      </c>
    </row>
    <row r="69" spans="1:6" x14ac:dyDescent="0.3">
      <c r="A69">
        <v>2022</v>
      </c>
      <c r="B69" t="s">
        <v>56</v>
      </c>
      <c r="C69" t="s">
        <v>27</v>
      </c>
      <c r="D69">
        <v>21646</v>
      </c>
      <c r="E69">
        <v>73631</v>
      </c>
      <c r="F69" t="s">
        <v>9</v>
      </c>
    </row>
    <row r="70" spans="1:6" x14ac:dyDescent="0.3">
      <c r="A70">
        <v>2022</v>
      </c>
      <c r="B70" t="s">
        <v>56</v>
      </c>
      <c r="C70" t="s">
        <v>28</v>
      </c>
      <c r="D70">
        <v>16952</v>
      </c>
      <c r="E70">
        <v>78942</v>
      </c>
      <c r="F70" t="s">
        <v>7</v>
      </c>
    </row>
    <row r="71" spans="1:6" x14ac:dyDescent="0.3">
      <c r="A71">
        <v>2022</v>
      </c>
      <c r="B71" t="s">
        <v>56</v>
      </c>
      <c r="C71" t="s">
        <v>29</v>
      </c>
      <c r="D71">
        <v>5839</v>
      </c>
      <c r="E71">
        <v>59779</v>
      </c>
      <c r="F71" t="s">
        <v>7</v>
      </c>
    </row>
    <row r="72" spans="1:6" x14ac:dyDescent="0.3">
      <c r="A72">
        <v>2022</v>
      </c>
      <c r="B72" t="s">
        <v>56</v>
      </c>
      <c r="C72" t="s">
        <v>30</v>
      </c>
      <c r="D72">
        <v>15735</v>
      </c>
      <c r="E72">
        <v>70664</v>
      </c>
      <c r="F72" t="s">
        <v>9</v>
      </c>
    </row>
    <row r="73" spans="1:6" x14ac:dyDescent="0.3">
      <c r="A73">
        <v>2022</v>
      </c>
      <c r="B73" t="s">
        <v>56</v>
      </c>
      <c r="C73" t="s">
        <v>31</v>
      </c>
      <c r="D73">
        <v>6813</v>
      </c>
      <c r="E73">
        <v>61897</v>
      </c>
      <c r="F73" t="s">
        <v>7</v>
      </c>
    </row>
    <row r="74" spans="1:6" x14ac:dyDescent="0.3">
      <c r="A74">
        <v>2022</v>
      </c>
      <c r="B74" t="s">
        <v>56</v>
      </c>
      <c r="C74" t="s">
        <v>32</v>
      </c>
      <c r="D74">
        <v>7000</v>
      </c>
      <c r="E74">
        <v>62548</v>
      </c>
      <c r="F74" t="s">
        <v>7</v>
      </c>
    </row>
    <row r="75" spans="1:6" x14ac:dyDescent="0.3">
      <c r="A75">
        <v>2022</v>
      </c>
      <c r="B75" t="s">
        <v>56</v>
      </c>
      <c r="C75" t="s">
        <v>33</v>
      </c>
      <c r="D75">
        <v>5757</v>
      </c>
      <c r="E75">
        <v>73902</v>
      </c>
      <c r="F75" t="s">
        <v>9</v>
      </c>
    </row>
    <row r="76" spans="1:6" x14ac:dyDescent="0.3">
      <c r="A76">
        <v>2022</v>
      </c>
      <c r="B76" t="s">
        <v>56</v>
      </c>
      <c r="C76" t="s">
        <v>34</v>
      </c>
      <c r="D76">
        <v>4901</v>
      </c>
      <c r="E76">
        <v>74870</v>
      </c>
      <c r="F76" t="s">
        <v>9</v>
      </c>
    </row>
    <row r="77" spans="1:6" x14ac:dyDescent="0.3">
      <c r="A77">
        <v>2022</v>
      </c>
      <c r="B77" t="s">
        <v>56</v>
      </c>
      <c r="C77" t="s">
        <v>35</v>
      </c>
      <c r="D77">
        <v>22711</v>
      </c>
      <c r="E77">
        <v>83924</v>
      </c>
      <c r="F77" t="s">
        <v>7</v>
      </c>
    </row>
    <row r="78" spans="1:6" x14ac:dyDescent="0.3">
      <c r="A78">
        <v>2022</v>
      </c>
      <c r="B78" t="s">
        <v>56</v>
      </c>
      <c r="C78" t="s">
        <v>36</v>
      </c>
      <c r="D78">
        <v>5485</v>
      </c>
      <c r="E78">
        <v>59439</v>
      </c>
      <c r="F78" t="s">
        <v>7</v>
      </c>
    </row>
    <row r="79" spans="1:6" x14ac:dyDescent="0.3">
      <c r="A79">
        <v>2022</v>
      </c>
      <c r="B79" t="s">
        <v>56</v>
      </c>
      <c r="C79" t="s">
        <v>37</v>
      </c>
      <c r="D79">
        <v>50929</v>
      </c>
      <c r="E79">
        <v>84199</v>
      </c>
      <c r="F79" t="s">
        <v>9</v>
      </c>
    </row>
    <row r="80" spans="1:6" x14ac:dyDescent="0.3">
      <c r="A80">
        <v>2022</v>
      </c>
      <c r="B80" t="s">
        <v>56</v>
      </c>
      <c r="C80" t="s">
        <v>38</v>
      </c>
      <c r="D80">
        <v>29231</v>
      </c>
      <c r="E80">
        <v>65177</v>
      </c>
      <c r="F80" t="s">
        <v>7</v>
      </c>
    </row>
    <row r="81" spans="1:6" x14ac:dyDescent="0.3">
      <c r="A81">
        <v>2022</v>
      </c>
      <c r="B81" t="s">
        <v>56</v>
      </c>
      <c r="C81" t="s">
        <v>39</v>
      </c>
      <c r="D81">
        <v>3669</v>
      </c>
      <c r="E81">
        <v>72729</v>
      </c>
      <c r="F81" t="s">
        <v>9</v>
      </c>
    </row>
    <row r="82" spans="1:6" x14ac:dyDescent="0.3">
      <c r="A82">
        <v>2022</v>
      </c>
      <c r="B82" t="s">
        <v>56</v>
      </c>
      <c r="C82" t="s">
        <v>40</v>
      </c>
      <c r="D82">
        <v>23650</v>
      </c>
      <c r="E82">
        <v>71104</v>
      </c>
      <c r="F82" t="s">
        <v>7</v>
      </c>
    </row>
    <row r="83" spans="1:6" x14ac:dyDescent="0.3">
      <c r="A83">
        <v>2022</v>
      </c>
      <c r="B83" t="s">
        <v>56</v>
      </c>
      <c r="C83" t="s">
        <v>41</v>
      </c>
      <c r="D83">
        <v>9855</v>
      </c>
      <c r="E83">
        <v>61099</v>
      </c>
      <c r="F83" t="s">
        <v>7</v>
      </c>
    </row>
    <row r="84" spans="1:6" x14ac:dyDescent="0.3">
      <c r="A84">
        <v>2022</v>
      </c>
      <c r="B84" t="s">
        <v>56</v>
      </c>
      <c r="C84" t="s">
        <v>42</v>
      </c>
      <c r="D84">
        <v>14899</v>
      </c>
      <c r="E84">
        <v>72876</v>
      </c>
      <c r="F84" t="s">
        <v>9</v>
      </c>
    </row>
    <row r="85" spans="1:6" x14ac:dyDescent="0.3">
      <c r="A85">
        <v>2022</v>
      </c>
      <c r="B85" t="s">
        <v>56</v>
      </c>
      <c r="C85" t="s">
        <v>43</v>
      </c>
      <c r="D85">
        <v>29345</v>
      </c>
      <c r="E85">
        <v>76639</v>
      </c>
      <c r="F85" t="s">
        <v>9</v>
      </c>
    </row>
    <row r="86" spans="1:6" x14ac:dyDescent="0.3">
      <c r="A86">
        <v>2022</v>
      </c>
      <c r="B86" t="s">
        <v>56</v>
      </c>
      <c r="C86" t="s">
        <v>44</v>
      </c>
      <c r="D86">
        <v>3878</v>
      </c>
      <c r="E86">
        <v>72955</v>
      </c>
      <c r="F86" t="s">
        <v>7</v>
      </c>
    </row>
    <row r="87" spans="1:6" x14ac:dyDescent="0.3">
      <c r="A87">
        <v>2022</v>
      </c>
      <c r="B87" t="s">
        <v>56</v>
      </c>
      <c r="C87" t="s">
        <v>45</v>
      </c>
      <c r="D87">
        <v>13348</v>
      </c>
      <c r="E87">
        <v>63906</v>
      </c>
      <c r="F87" t="s">
        <v>7</v>
      </c>
    </row>
    <row r="88" spans="1:6" x14ac:dyDescent="0.3">
      <c r="A88">
        <v>2022</v>
      </c>
      <c r="B88" t="s">
        <v>56</v>
      </c>
      <c r="C88" t="s">
        <v>46</v>
      </c>
      <c r="D88">
        <v>3954</v>
      </c>
      <c r="E88">
        <v>60005</v>
      </c>
      <c r="F88" t="s">
        <v>9</v>
      </c>
    </row>
    <row r="89" spans="1:6" x14ac:dyDescent="0.3">
      <c r="A89">
        <v>2022</v>
      </c>
      <c r="B89" t="s">
        <v>56</v>
      </c>
      <c r="C89" t="s">
        <v>47</v>
      </c>
      <c r="D89">
        <v>12894</v>
      </c>
      <c r="E89">
        <v>68259</v>
      </c>
      <c r="F89" t="s">
        <v>9</v>
      </c>
    </row>
    <row r="90" spans="1:6" x14ac:dyDescent="0.3">
      <c r="A90">
        <v>2022</v>
      </c>
      <c r="B90" t="s">
        <v>56</v>
      </c>
      <c r="C90" t="s">
        <v>48</v>
      </c>
      <c r="D90">
        <v>55014</v>
      </c>
      <c r="E90">
        <v>74929</v>
      </c>
      <c r="F90" t="s">
        <v>9</v>
      </c>
    </row>
    <row r="91" spans="1:6" x14ac:dyDescent="0.3">
      <c r="A91">
        <v>2022</v>
      </c>
      <c r="B91" t="s">
        <v>56</v>
      </c>
      <c r="C91" t="s">
        <v>49</v>
      </c>
      <c r="D91">
        <v>12932</v>
      </c>
      <c r="E91">
        <v>63474</v>
      </c>
      <c r="F91" t="s">
        <v>9</v>
      </c>
    </row>
    <row r="92" spans="1:6" x14ac:dyDescent="0.3">
      <c r="A92">
        <v>2022</v>
      </c>
      <c r="B92" t="s">
        <v>56</v>
      </c>
      <c r="C92" t="s">
        <v>50</v>
      </c>
      <c r="D92">
        <v>2839</v>
      </c>
      <c r="E92">
        <v>61130</v>
      </c>
      <c r="F92" t="s">
        <v>9</v>
      </c>
    </row>
    <row r="93" spans="1:6" x14ac:dyDescent="0.3">
      <c r="A93">
        <v>2022</v>
      </c>
      <c r="B93" t="s">
        <v>56</v>
      </c>
      <c r="C93" t="s">
        <v>51</v>
      </c>
      <c r="D93">
        <v>21412</v>
      </c>
      <c r="E93">
        <v>69521</v>
      </c>
      <c r="F93" t="s">
        <v>7</v>
      </c>
    </row>
    <row r="94" spans="1:6" x14ac:dyDescent="0.3">
      <c r="A94">
        <v>2022</v>
      </c>
      <c r="B94" t="s">
        <v>56</v>
      </c>
      <c r="C94" t="s">
        <v>52</v>
      </c>
      <c r="D94">
        <v>27072</v>
      </c>
      <c r="E94">
        <v>75827</v>
      </c>
      <c r="F94" t="s">
        <v>9</v>
      </c>
    </row>
    <row r="95" spans="1:6" x14ac:dyDescent="0.3">
      <c r="A95">
        <v>2022</v>
      </c>
      <c r="B95" t="s">
        <v>56</v>
      </c>
      <c r="C95" t="s">
        <v>53</v>
      </c>
      <c r="D95">
        <v>4300</v>
      </c>
      <c r="E95">
        <v>66489</v>
      </c>
      <c r="F95" t="s">
        <v>9</v>
      </c>
    </row>
    <row r="96" spans="1:6" x14ac:dyDescent="0.3">
      <c r="A96">
        <v>2022</v>
      </c>
      <c r="B96" t="s">
        <v>56</v>
      </c>
      <c r="C96" t="s">
        <v>54</v>
      </c>
      <c r="D96">
        <v>14760</v>
      </c>
      <c r="E96">
        <v>72423</v>
      </c>
      <c r="F96" t="s">
        <v>9</v>
      </c>
    </row>
    <row r="97" spans="1:6" x14ac:dyDescent="0.3">
      <c r="A97">
        <v>2022</v>
      </c>
      <c r="B97" t="s">
        <v>56</v>
      </c>
      <c r="C97" t="s">
        <v>55</v>
      </c>
      <c r="D97">
        <v>3478</v>
      </c>
      <c r="E97">
        <v>62640</v>
      </c>
      <c r="F97" t="s">
        <v>9</v>
      </c>
    </row>
    <row r="98" spans="1:6" x14ac:dyDescent="0.3">
      <c r="A98">
        <v>2022</v>
      </c>
      <c r="B98" t="s">
        <v>57</v>
      </c>
      <c r="C98" t="s">
        <v>6</v>
      </c>
      <c r="D98">
        <v>5773</v>
      </c>
      <c r="E98">
        <v>66387</v>
      </c>
      <c r="F98" t="s">
        <v>7</v>
      </c>
    </row>
    <row r="99" spans="1:6" x14ac:dyDescent="0.3">
      <c r="A99">
        <v>2022</v>
      </c>
      <c r="B99" t="s">
        <v>57</v>
      </c>
      <c r="C99" t="s">
        <v>8</v>
      </c>
      <c r="D99">
        <v>5213</v>
      </c>
      <c r="E99">
        <v>88375</v>
      </c>
      <c r="F99" t="s">
        <v>9</v>
      </c>
    </row>
    <row r="100" spans="1:6" x14ac:dyDescent="0.3">
      <c r="A100">
        <v>2022</v>
      </c>
      <c r="B100" t="s">
        <v>57</v>
      </c>
      <c r="C100" t="s">
        <v>10</v>
      </c>
      <c r="D100">
        <v>2961</v>
      </c>
      <c r="E100">
        <v>57570</v>
      </c>
      <c r="F100" t="s">
        <v>9</v>
      </c>
    </row>
    <row r="101" spans="1:6" x14ac:dyDescent="0.3">
      <c r="A101">
        <v>2022</v>
      </c>
      <c r="B101" t="s">
        <v>57</v>
      </c>
      <c r="C101" t="s">
        <v>11</v>
      </c>
      <c r="D101">
        <v>44156</v>
      </c>
      <c r="E101">
        <v>115888</v>
      </c>
      <c r="F101" t="s">
        <v>9</v>
      </c>
    </row>
    <row r="102" spans="1:6" x14ac:dyDescent="0.3">
      <c r="A102">
        <v>2022</v>
      </c>
      <c r="B102" t="s">
        <v>57</v>
      </c>
      <c r="C102" t="s">
        <v>12</v>
      </c>
      <c r="D102">
        <v>5888</v>
      </c>
      <c r="E102">
        <v>83207</v>
      </c>
      <c r="F102" t="s">
        <v>9</v>
      </c>
    </row>
    <row r="103" spans="1:6" x14ac:dyDescent="0.3">
      <c r="A103">
        <v>2022</v>
      </c>
      <c r="B103" t="s">
        <v>57</v>
      </c>
      <c r="C103" t="s">
        <v>13</v>
      </c>
      <c r="D103">
        <v>4386</v>
      </c>
      <c r="E103">
        <v>93706</v>
      </c>
      <c r="F103" t="s">
        <v>7</v>
      </c>
    </row>
    <row r="104" spans="1:6" x14ac:dyDescent="0.3">
      <c r="A104">
        <v>2022</v>
      </c>
      <c r="B104" t="s">
        <v>57</v>
      </c>
      <c r="C104" t="s">
        <v>14</v>
      </c>
      <c r="D104">
        <v>678</v>
      </c>
      <c r="E104">
        <v>74049</v>
      </c>
      <c r="F104" t="s">
        <v>9</v>
      </c>
    </row>
    <row r="105" spans="1:6" x14ac:dyDescent="0.3">
      <c r="A105">
        <v>2022</v>
      </c>
      <c r="B105" t="s">
        <v>57</v>
      </c>
      <c r="C105" t="s">
        <v>15</v>
      </c>
      <c r="D105">
        <v>21275</v>
      </c>
      <c r="E105">
        <v>72758</v>
      </c>
      <c r="F105" t="s">
        <v>9</v>
      </c>
    </row>
    <row r="106" spans="1:6" x14ac:dyDescent="0.3">
      <c r="A106">
        <v>2022</v>
      </c>
      <c r="B106" t="s">
        <v>57</v>
      </c>
      <c r="C106" t="s">
        <v>16</v>
      </c>
      <c r="D106">
        <v>10646</v>
      </c>
      <c r="E106">
        <v>66184</v>
      </c>
      <c r="F106" t="s">
        <v>9</v>
      </c>
    </row>
    <row r="107" spans="1:6" x14ac:dyDescent="0.3">
      <c r="A107">
        <v>2022</v>
      </c>
      <c r="B107" t="s">
        <v>57</v>
      </c>
      <c r="C107" t="s">
        <v>17</v>
      </c>
      <c r="D107">
        <v>2886</v>
      </c>
      <c r="E107">
        <v>71603</v>
      </c>
      <c r="F107" t="s">
        <v>9</v>
      </c>
    </row>
    <row r="108" spans="1:6" x14ac:dyDescent="0.3">
      <c r="A108">
        <v>2022</v>
      </c>
      <c r="B108" t="s">
        <v>57</v>
      </c>
      <c r="C108" t="s">
        <v>18</v>
      </c>
      <c r="D108">
        <v>18033</v>
      </c>
      <c r="E108">
        <v>80855</v>
      </c>
      <c r="F108" t="s">
        <v>7</v>
      </c>
    </row>
    <row r="109" spans="1:6" x14ac:dyDescent="0.3">
      <c r="A109">
        <v>2022</v>
      </c>
      <c r="B109" t="s">
        <v>57</v>
      </c>
      <c r="C109" t="s">
        <v>19</v>
      </c>
      <c r="D109">
        <v>9255</v>
      </c>
      <c r="E109">
        <v>71092</v>
      </c>
      <c r="F109" t="s">
        <v>9</v>
      </c>
    </row>
    <row r="110" spans="1:6" x14ac:dyDescent="0.3">
      <c r="A110">
        <v>2022</v>
      </c>
      <c r="B110" t="s">
        <v>57</v>
      </c>
      <c r="C110" t="s">
        <v>20</v>
      </c>
      <c r="D110">
        <v>4099</v>
      </c>
      <c r="E110">
        <v>69103</v>
      </c>
      <c r="F110" t="s">
        <v>9</v>
      </c>
    </row>
    <row r="111" spans="1:6" x14ac:dyDescent="0.3">
      <c r="A111">
        <v>2022</v>
      </c>
      <c r="B111" t="s">
        <v>57</v>
      </c>
      <c r="C111" t="s">
        <v>21</v>
      </c>
      <c r="D111">
        <v>3109</v>
      </c>
      <c r="E111">
        <v>68958</v>
      </c>
      <c r="F111" t="s">
        <v>9</v>
      </c>
    </row>
    <row r="112" spans="1:6" x14ac:dyDescent="0.3">
      <c r="A112">
        <v>2022</v>
      </c>
      <c r="B112" t="s">
        <v>57</v>
      </c>
      <c r="C112" t="s">
        <v>22</v>
      </c>
      <c r="D112">
        <v>4978</v>
      </c>
      <c r="E112">
        <v>68902</v>
      </c>
      <c r="F112" t="s">
        <v>9</v>
      </c>
    </row>
    <row r="113" spans="1:6" x14ac:dyDescent="0.3">
      <c r="A113">
        <v>2022</v>
      </c>
      <c r="B113" t="s">
        <v>57</v>
      </c>
      <c r="C113" t="s">
        <v>23</v>
      </c>
      <c r="D113">
        <v>4501</v>
      </c>
      <c r="E113">
        <v>84183</v>
      </c>
      <c r="F113" t="s">
        <v>9</v>
      </c>
    </row>
    <row r="114" spans="1:6" x14ac:dyDescent="0.3">
      <c r="A114">
        <v>2022</v>
      </c>
      <c r="B114" t="s">
        <v>57</v>
      </c>
      <c r="C114" t="s">
        <v>24</v>
      </c>
      <c r="D114">
        <v>1863</v>
      </c>
      <c r="E114">
        <v>67682</v>
      </c>
      <c r="F114" t="s">
        <v>9</v>
      </c>
    </row>
    <row r="115" spans="1:6" x14ac:dyDescent="0.3">
      <c r="A115">
        <v>2022</v>
      </c>
      <c r="B115" t="s">
        <v>57</v>
      </c>
      <c r="C115" t="s">
        <v>25</v>
      </c>
      <c r="D115">
        <v>4168</v>
      </c>
      <c r="E115">
        <v>91426</v>
      </c>
      <c r="F115" t="s">
        <v>9</v>
      </c>
    </row>
    <row r="116" spans="1:6" x14ac:dyDescent="0.3">
      <c r="A116">
        <v>2022</v>
      </c>
      <c r="B116" t="s">
        <v>57</v>
      </c>
      <c r="C116" t="s">
        <v>26</v>
      </c>
      <c r="D116">
        <v>6616</v>
      </c>
      <c r="E116">
        <v>102190</v>
      </c>
      <c r="F116" t="s">
        <v>7</v>
      </c>
    </row>
    <row r="117" spans="1:6" x14ac:dyDescent="0.3">
      <c r="A117">
        <v>2022</v>
      </c>
      <c r="B117" t="s">
        <v>57</v>
      </c>
      <c r="C117" t="s">
        <v>27</v>
      </c>
      <c r="D117">
        <v>17437</v>
      </c>
      <c r="E117">
        <v>76769</v>
      </c>
      <c r="F117" t="s">
        <v>7</v>
      </c>
    </row>
    <row r="118" spans="1:6" x14ac:dyDescent="0.3">
      <c r="A118">
        <v>2022</v>
      </c>
      <c r="B118" t="s">
        <v>57</v>
      </c>
      <c r="C118" t="s">
        <v>28</v>
      </c>
      <c r="D118">
        <v>8284</v>
      </c>
      <c r="E118">
        <v>76870</v>
      </c>
      <c r="F118" t="s">
        <v>9</v>
      </c>
    </row>
    <row r="119" spans="1:6" x14ac:dyDescent="0.3">
      <c r="A119">
        <v>2022</v>
      </c>
      <c r="B119" t="s">
        <v>57</v>
      </c>
      <c r="C119" t="s">
        <v>29</v>
      </c>
      <c r="D119">
        <v>2375</v>
      </c>
      <c r="E119">
        <v>57918</v>
      </c>
      <c r="F119" t="s">
        <v>7</v>
      </c>
    </row>
    <row r="120" spans="1:6" x14ac:dyDescent="0.3">
      <c r="A120">
        <v>2022</v>
      </c>
      <c r="B120" t="s">
        <v>57</v>
      </c>
      <c r="C120" t="s">
        <v>30</v>
      </c>
      <c r="D120">
        <v>6859</v>
      </c>
      <c r="E120">
        <v>67836</v>
      </c>
      <c r="F120" t="s">
        <v>7</v>
      </c>
    </row>
    <row r="121" spans="1:6" x14ac:dyDescent="0.3">
      <c r="A121">
        <v>2022</v>
      </c>
      <c r="B121" t="s">
        <v>57</v>
      </c>
      <c r="C121" t="s">
        <v>31</v>
      </c>
      <c r="D121">
        <v>1672</v>
      </c>
      <c r="E121">
        <v>60178</v>
      </c>
      <c r="F121" t="s">
        <v>9</v>
      </c>
    </row>
    <row r="122" spans="1:6" x14ac:dyDescent="0.3">
      <c r="A122">
        <v>2022</v>
      </c>
      <c r="B122" t="s">
        <v>57</v>
      </c>
      <c r="C122" t="s">
        <v>32</v>
      </c>
      <c r="D122">
        <v>1949</v>
      </c>
      <c r="E122">
        <v>62492</v>
      </c>
      <c r="F122" t="s">
        <v>9</v>
      </c>
    </row>
    <row r="123" spans="1:6" x14ac:dyDescent="0.3">
      <c r="A123">
        <v>2022</v>
      </c>
      <c r="B123" t="s">
        <v>57</v>
      </c>
      <c r="C123" t="s">
        <v>33</v>
      </c>
      <c r="D123">
        <v>2054</v>
      </c>
      <c r="E123">
        <v>72821</v>
      </c>
      <c r="F123" t="s">
        <v>7</v>
      </c>
    </row>
    <row r="124" spans="1:6" x14ac:dyDescent="0.3">
      <c r="A124">
        <v>2022</v>
      </c>
      <c r="B124" t="s">
        <v>57</v>
      </c>
      <c r="C124" t="s">
        <v>34</v>
      </c>
      <c r="D124">
        <v>2001</v>
      </c>
      <c r="E124">
        <v>83769</v>
      </c>
      <c r="F124" t="s">
        <v>7</v>
      </c>
    </row>
    <row r="125" spans="1:6" x14ac:dyDescent="0.3">
      <c r="A125">
        <v>2022</v>
      </c>
      <c r="B125" t="s">
        <v>57</v>
      </c>
      <c r="C125" t="s">
        <v>35</v>
      </c>
      <c r="D125">
        <v>8964</v>
      </c>
      <c r="E125">
        <v>92277</v>
      </c>
      <c r="F125" t="s">
        <v>9</v>
      </c>
    </row>
    <row r="126" spans="1:6" x14ac:dyDescent="0.3">
      <c r="A126">
        <v>2022</v>
      </c>
      <c r="B126" t="s">
        <v>57</v>
      </c>
      <c r="C126" t="s">
        <v>36</v>
      </c>
      <c r="D126">
        <v>1776</v>
      </c>
      <c r="E126">
        <v>64794</v>
      </c>
      <c r="F126" t="s">
        <v>7</v>
      </c>
    </row>
    <row r="127" spans="1:6" x14ac:dyDescent="0.3">
      <c r="A127">
        <v>2022</v>
      </c>
      <c r="B127" t="s">
        <v>57</v>
      </c>
      <c r="C127" t="s">
        <v>37</v>
      </c>
      <c r="D127">
        <v>16292</v>
      </c>
      <c r="E127">
        <v>79103</v>
      </c>
      <c r="F127" t="s">
        <v>9</v>
      </c>
    </row>
    <row r="128" spans="1:6" x14ac:dyDescent="0.3">
      <c r="A128">
        <v>2022</v>
      </c>
      <c r="B128" t="s">
        <v>57</v>
      </c>
      <c r="C128" t="s">
        <v>38</v>
      </c>
      <c r="D128">
        <v>10303</v>
      </c>
      <c r="E128">
        <v>69281</v>
      </c>
      <c r="F128" t="s">
        <v>7</v>
      </c>
    </row>
    <row r="129" spans="1:6" x14ac:dyDescent="0.3">
      <c r="A129">
        <v>2022</v>
      </c>
      <c r="B129" t="s">
        <v>57</v>
      </c>
      <c r="C129" t="s">
        <v>39</v>
      </c>
      <c r="D129">
        <v>799</v>
      </c>
      <c r="E129">
        <v>63695</v>
      </c>
      <c r="F129" t="s">
        <v>7</v>
      </c>
    </row>
    <row r="130" spans="1:6" x14ac:dyDescent="0.3">
      <c r="A130">
        <v>2022</v>
      </c>
      <c r="B130" t="s">
        <v>57</v>
      </c>
      <c r="C130" t="s">
        <v>40</v>
      </c>
      <c r="D130">
        <v>15453</v>
      </c>
      <c r="E130">
        <v>70995</v>
      </c>
      <c r="F130" t="s">
        <v>9</v>
      </c>
    </row>
    <row r="131" spans="1:6" x14ac:dyDescent="0.3">
      <c r="A131">
        <v>2022</v>
      </c>
      <c r="B131" t="s">
        <v>57</v>
      </c>
      <c r="C131" t="s">
        <v>41</v>
      </c>
      <c r="D131">
        <v>4178</v>
      </c>
      <c r="E131">
        <v>66915</v>
      </c>
      <c r="F131" t="s">
        <v>9</v>
      </c>
    </row>
    <row r="132" spans="1:6" x14ac:dyDescent="0.3">
      <c r="A132">
        <v>2022</v>
      </c>
      <c r="B132" t="s">
        <v>57</v>
      </c>
      <c r="C132" t="s">
        <v>42</v>
      </c>
      <c r="D132">
        <v>6354</v>
      </c>
      <c r="E132">
        <v>80927</v>
      </c>
      <c r="F132" t="s">
        <v>7</v>
      </c>
    </row>
    <row r="133" spans="1:6" x14ac:dyDescent="0.3">
      <c r="A133">
        <v>2022</v>
      </c>
      <c r="B133" t="s">
        <v>57</v>
      </c>
      <c r="C133" t="s">
        <v>43</v>
      </c>
      <c r="D133">
        <v>14363</v>
      </c>
      <c r="E133">
        <v>72931</v>
      </c>
      <c r="F133" t="s">
        <v>7</v>
      </c>
    </row>
    <row r="134" spans="1:6" x14ac:dyDescent="0.3">
      <c r="A134">
        <v>2022</v>
      </c>
      <c r="B134" t="s">
        <v>57</v>
      </c>
      <c r="C134" t="s">
        <v>44</v>
      </c>
      <c r="D134">
        <v>1516</v>
      </c>
      <c r="E134">
        <v>69645</v>
      </c>
      <c r="F134" t="s">
        <v>9</v>
      </c>
    </row>
    <row r="135" spans="1:6" x14ac:dyDescent="0.3">
      <c r="A135">
        <v>2022</v>
      </c>
      <c r="B135" t="s">
        <v>57</v>
      </c>
      <c r="C135" t="s">
        <v>45</v>
      </c>
      <c r="D135">
        <v>6655</v>
      </c>
      <c r="E135">
        <v>67779</v>
      </c>
      <c r="F135" t="s">
        <v>9</v>
      </c>
    </row>
    <row r="136" spans="1:6" x14ac:dyDescent="0.3">
      <c r="A136">
        <v>2022</v>
      </c>
      <c r="B136" t="s">
        <v>57</v>
      </c>
      <c r="C136" t="s">
        <v>46</v>
      </c>
      <c r="D136">
        <v>1072</v>
      </c>
      <c r="E136">
        <v>59285</v>
      </c>
      <c r="F136" t="s">
        <v>9</v>
      </c>
    </row>
    <row r="137" spans="1:6" x14ac:dyDescent="0.3">
      <c r="A137">
        <v>2022</v>
      </c>
      <c r="B137" t="s">
        <v>57</v>
      </c>
      <c r="C137" t="s">
        <v>47</v>
      </c>
      <c r="D137">
        <v>7620</v>
      </c>
      <c r="E137">
        <v>69122</v>
      </c>
      <c r="F137" t="s">
        <v>9</v>
      </c>
    </row>
    <row r="138" spans="1:6" x14ac:dyDescent="0.3">
      <c r="A138">
        <v>2022</v>
      </c>
      <c r="B138" t="s">
        <v>57</v>
      </c>
      <c r="C138" t="s">
        <v>48</v>
      </c>
      <c r="D138">
        <v>26257</v>
      </c>
      <c r="E138">
        <v>87206</v>
      </c>
      <c r="F138" t="s">
        <v>9</v>
      </c>
    </row>
    <row r="139" spans="1:6" x14ac:dyDescent="0.3">
      <c r="A139">
        <v>2022</v>
      </c>
      <c r="B139" t="s">
        <v>57</v>
      </c>
      <c r="C139" t="s">
        <v>49</v>
      </c>
      <c r="D139">
        <v>4616</v>
      </c>
      <c r="E139">
        <v>67796</v>
      </c>
      <c r="F139" t="s">
        <v>7</v>
      </c>
    </row>
    <row r="140" spans="1:6" x14ac:dyDescent="0.3">
      <c r="A140">
        <v>2022</v>
      </c>
      <c r="B140" t="s">
        <v>57</v>
      </c>
      <c r="C140" t="s">
        <v>50</v>
      </c>
      <c r="D140">
        <v>1107</v>
      </c>
      <c r="E140">
        <v>68352</v>
      </c>
      <c r="F140" t="s">
        <v>7</v>
      </c>
    </row>
    <row r="141" spans="1:6" x14ac:dyDescent="0.3">
      <c r="A141">
        <v>2022</v>
      </c>
      <c r="B141" t="s">
        <v>57</v>
      </c>
      <c r="C141" t="s">
        <v>51</v>
      </c>
      <c r="D141">
        <v>7023</v>
      </c>
      <c r="E141">
        <v>69958</v>
      </c>
      <c r="F141" t="s">
        <v>9</v>
      </c>
    </row>
    <row r="142" spans="1:6" x14ac:dyDescent="0.3">
      <c r="A142">
        <v>2022</v>
      </c>
      <c r="B142" t="s">
        <v>57</v>
      </c>
      <c r="C142" t="s">
        <v>52</v>
      </c>
      <c r="D142">
        <v>7882</v>
      </c>
      <c r="E142">
        <v>88000</v>
      </c>
      <c r="F142" t="s">
        <v>7</v>
      </c>
    </row>
    <row r="143" spans="1:6" x14ac:dyDescent="0.3">
      <c r="A143">
        <v>2022</v>
      </c>
      <c r="B143" t="s">
        <v>57</v>
      </c>
      <c r="C143" t="s">
        <v>53</v>
      </c>
      <c r="D143">
        <v>1261</v>
      </c>
      <c r="E143">
        <v>68359</v>
      </c>
      <c r="F143" t="s">
        <v>7</v>
      </c>
    </row>
    <row r="144" spans="1:6" x14ac:dyDescent="0.3">
      <c r="A144">
        <v>2022</v>
      </c>
      <c r="B144" t="s">
        <v>57</v>
      </c>
      <c r="C144" t="s">
        <v>54</v>
      </c>
      <c r="D144">
        <v>9214</v>
      </c>
      <c r="E144">
        <v>67039</v>
      </c>
      <c r="F144" t="s">
        <v>9</v>
      </c>
    </row>
    <row r="145" spans="1:6" x14ac:dyDescent="0.3">
      <c r="A145">
        <v>2022</v>
      </c>
      <c r="B145" t="s">
        <v>57</v>
      </c>
      <c r="C145" t="s">
        <v>55</v>
      </c>
      <c r="D145">
        <v>620</v>
      </c>
      <c r="E145">
        <v>76308</v>
      </c>
      <c r="F145" t="s">
        <v>9</v>
      </c>
    </row>
    <row r="146" spans="1:6" x14ac:dyDescent="0.3">
      <c r="A146">
        <v>2022</v>
      </c>
      <c r="B146" t="s">
        <v>58</v>
      </c>
      <c r="C146" t="s">
        <v>6</v>
      </c>
      <c r="D146">
        <v>32424</v>
      </c>
      <c r="E146">
        <v>51853</v>
      </c>
      <c r="F146" t="s">
        <v>7</v>
      </c>
    </row>
    <row r="147" spans="1:6" x14ac:dyDescent="0.3">
      <c r="A147">
        <v>2022</v>
      </c>
      <c r="B147" t="s">
        <v>58</v>
      </c>
      <c r="C147" t="s">
        <v>8</v>
      </c>
      <c r="D147">
        <v>33859</v>
      </c>
      <c r="E147">
        <v>57498</v>
      </c>
      <c r="F147" t="s">
        <v>7</v>
      </c>
    </row>
    <row r="148" spans="1:6" x14ac:dyDescent="0.3">
      <c r="A148">
        <v>2022</v>
      </c>
      <c r="B148" t="s">
        <v>58</v>
      </c>
      <c r="C148" t="s">
        <v>10</v>
      </c>
      <c r="D148">
        <v>21836</v>
      </c>
      <c r="E148">
        <v>51673</v>
      </c>
      <c r="F148" t="s">
        <v>9</v>
      </c>
    </row>
    <row r="149" spans="1:6" x14ac:dyDescent="0.3">
      <c r="A149">
        <v>2022</v>
      </c>
      <c r="B149" t="s">
        <v>58</v>
      </c>
      <c r="C149" t="s">
        <v>11</v>
      </c>
      <c r="D149">
        <v>200632</v>
      </c>
      <c r="E149">
        <v>64800</v>
      </c>
      <c r="F149" t="s">
        <v>7</v>
      </c>
    </row>
    <row r="150" spans="1:6" x14ac:dyDescent="0.3">
      <c r="A150">
        <v>2022</v>
      </c>
      <c r="B150" t="s">
        <v>58</v>
      </c>
      <c r="C150" t="s">
        <v>12</v>
      </c>
      <c r="D150">
        <v>36421</v>
      </c>
      <c r="E150">
        <v>61719</v>
      </c>
      <c r="F150" t="s">
        <v>9</v>
      </c>
    </row>
    <row r="151" spans="1:6" x14ac:dyDescent="0.3">
      <c r="A151">
        <v>2022</v>
      </c>
      <c r="B151" t="s">
        <v>58</v>
      </c>
      <c r="C151" t="s">
        <v>13</v>
      </c>
      <c r="D151">
        <v>24725</v>
      </c>
      <c r="E151">
        <v>61859</v>
      </c>
      <c r="F151" t="s">
        <v>7</v>
      </c>
    </row>
    <row r="152" spans="1:6" x14ac:dyDescent="0.3">
      <c r="A152">
        <v>2022</v>
      </c>
      <c r="B152" t="s">
        <v>58</v>
      </c>
      <c r="C152" t="s">
        <v>14</v>
      </c>
      <c r="D152">
        <v>7050</v>
      </c>
      <c r="E152">
        <v>51667</v>
      </c>
      <c r="F152" t="s">
        <v>7</v>
      </c>
    </row>
    <row r="153" spans="1:6" x14ac:dyDescent="0.3">
      <c r="A153">
        <v>2022</v>
      </c>
      <c r="B153" t="s">
        <v>58</v>
      </c>
      <c r="C153" t="s">
        <v>15</v>
      </c>
      <c r="D153">
        <v>142700</v>
      </c>
      <c r="E153">
        <v>55391</v>
      </c>
      <c r="F153" t="s">
        <v>9</v>
      </c>
    </row>
    <row r="154" spans="1:6" x14ac:dyDescent="0.3">
      <c r="A154">
        <v>2022</v>
      </c>
      <c r="B154" t="s">
        <v>58</v>
      </c>
      <c r="C154" t="s">
        <v>16</v>
      </c>
      <c r="D154">
        <v>64380</v>
      </c>
      <c r="E154">
        <v>58104</v>
      </c>
      <c r="F154" t="s">
        <v>9</v>
      </c>
    </row>
    <row r="155" spans="1:6" x14ac:dyDescent="0.3">
      <c r="A155">
        <v>2022</v>
      </c>
      <c r="B155" t="s">
        <v>58</v>
      </c>
      <c r="C155" t="s">
        <v>17</v>
      </c>
      <c r="D155">
        <v>12742</v>
      </c>
      <c r="E155">
        <v>50610</v>
      </c>
      <c r="F155" t="s">
        <v>7</v>
      </c>
    </row>
    <row r="156" spans="1:6" x14ac:dyDescent="0.3">
      <c r="A156">
        <v>2022</v>
      </c>
      <c r="B156" t="s">
        <v>58</v>
      </c>
      <c r="C156" t="s">
        <v>18</v>
      </c>
      <c r="D156">
        <v>78196</v>
      </c>
      <c r="E156">
        <v>61780</v>
      </c>
      <c r="F156" t="s">
        <v>7</v>
      </c>
    </row>
    <row r="157" spans="1:6" x14ac:dyDescent="0.3">
      <c r="A157">
        <v>2022</v>
      </c>
      <c r="B157" t="s">
        <v>58</v>
      </c>
      <c r="C157" t="s">
        <v>19</v>
      </c>
      <c r="D157">
        <v>40846</v>
      </c>
      <c r="E157">
        <v>51931</v>
      </c>
      <c r="F157" t="s">
        <v>9</v>
      </c>
    </row>
    <row r="158" spans="1:6" x14ac:dyDescent="0.3">
      <c r="A158">
        <v>2022</v>
      </c>
      <c r="B158" t="s">
        <v>58</v>
      </c>
      <c r="C158" t="s">
        <v>20</v>
      </c>
      <c r="D158">
        <v>23479</v>
      </c>
      <c r="E158">
        <v>50146</v>
      </c>
      <c r="F158" t="s">
        <v>9</v>
      </c>
    </row>
    <row r="159" spans="1:6" x14ac:dyDescent="0.3">
      <c r="A159">
        <v>2022</v>
      </c>
      <c r="B159" t="s">
        <v>58</v>
      </c>
      <c r="C159" t="s">
        <v>21</v>
      </c>
      <c r="D159">
        <v>19497</v>
      </c>
      <c r="E159">
        <v>52012</v>
      </c>
      <c r="F159" t="s">
        <v>9</v>
      </c>
    </row>
    <row r="160" spans="1:6" x14ac:dyDescent="0.3">
      <c r="A160">
        <v>2022</v>
      </c>
      <c r="B160" t="s">
        <v>58</v>
      </c>
      <c r="C160" t="s">
        <v>22</v>
      </c>
      <c r="D160">
        <v>28266</v>
      </c>
      <c r="E160">
        <v>52839</v>
      </c>
      <c r="F160" t="s">
        <v>9</v>
      </c>
    </row>
    <row r="161" spans="1:6" x14ac:dyDescent="0.3">
      <c r="A161">
        <v>2022</v>
      </c>
      <c r="B161" t="s">
        <v>58</v>
      </c>
      <c r="C161" t="s">
        <v>23</v>
      </c>
      <c r="D161">
        <v>31210</v>
      </c>
      <c r="E161">
        <v>52029</v>
      </c>
      <c r="F161" t="s">
        <v>9</v>
      </c>
    </row>
    <row r="162" spans="1:6" x14ac:dyDescent="0.3">
      <c r="A162">
        <v>2022</v>
      </c>
      <c r="B162" t="s">
        <v>58</v>
      </c>
      <c r="C162" t="s">
        <v>24</v>
      </c>
      <c r="D162">
        <v>10546</v>
      </c>
      <c r="E162">
        <v>49084</v>
      </c>
      <c r="F162" t="s">
        <v>7</v>
      </c>
    </row>
    <row r="163" spans="1:6" x14ac:dyDescent="0.3">
      <c r="A163">
        <v>2022</v>
      </c>
      <c r="B163" t="s">
        <v>58</v>
      </c>
      <c r="C163" t="s">
        <v>25</v>
      </c>
      <c r="D163">
        <v>31685</v>
      </c>
      <c r="E163">
        <v>56800</v>
      </c>
      <c r="F163" t="s">
        <v>7</v>
      </c>
    </row>
    <row r="164" spans="1:6" x14ac:dyDescent="0.3">
      <c r="A164">
        <v>2022</v>
      </c>
      <c r="B164" t="s">
        <v>58</v>
      </c>
      <c r="C164" t="s">
        <v>26</v>
      </c>
      <c r="D164">
        <v>40751</v>
      </c>
      <c r="E164">
        <v>67082</v>
      </c>
      <c r="F164" t="s">
        <v>9</v>
      </c>
    </row>
    <row r="165" spans="1:6" x14ac:dyDescent="0.3">
      <c r="A165">
        <v>2022</v>
      </c>
      <c r="B165" t="s">
        <v>58</v>
      </c>
      <c r="C165" t="s">
        <v>27</v>
      </c>
      <c r="D165">
        <v>55149</v>
      </c>
      <c r="E165">
        <v>57869</v>
      </c>
      <c r="F165" t="s">
        <v>7</v>
      </c>
    </row>
    <row r="166" spans="1:6" x14ac:dyDescent="0.3">
      <c r="A166">
        <v>2022</v>
      </c>
      <c r="B166" t="s">
        <v>58</v>
      </c>
      <c r="C166" t="s">
        <v>28</v>
      </c>
      <c r="D166">
        <v>37255</v>
      </c>
      <c r="E166">
        <v>59843</v>
      </c>
      <c r="F166" t="s">
        <v>7</v>
      </c>
    </row>
    <row r="167" spans="1:6" x14ac:dyDescent="0.3">
      <c r="A167">
        <v>2022</v>
      </c>
      <c r="B167" t="s">
        <v>58</v>
      </c>
      <c r="C167" t="s">
        <v>29</v>
      </c>
      <c r="D167">
        <v>19589</v>
      </c>
      <c r="E167">
        <v>46176</v>
      </c>
      <c r="F167" t="s">
        <v>9</v>
      </c>
    </row>
    <row r="168" spans="1:6" x14ac:dyDescent="0.3">
      <c r="A168">
        <v>2022</v>
      </c>
      <c r="B168" t="s">
        <v>58</v>
      </c>
      <c r="C168" t="s">
        <v>30</v>
      </c>
      <c r="D168">
        <v>39646</v>
      </c>
      <c r="E168">
        <v>52520</v>
      </c>
      <c r="F168" t="s">
        <v>9</v>
      </c>
    </row>
    <row r="169" spans="1:6" x14ac:dyDescent="0.3">
      <c r="A169">
        <v>2022</v>
      </c>
      <c r="B169" t="s">
        <v>58</v>
      </c>
      <c r="C169" t="s">
        <v>31</v>
      </c>
      <c r="D169">
        <v>9323</v>
      </c>
      <c r="E169">
        <v>49996</v>
      </c>
      <c r="F169" t="s">
        <v>7</v>
      </c>
    </row>
    <row r="170" spans="1:6" x14ac:dyDescent="0.3">
      <c r="A170">
        <v>2022</v>
      </c>
      <c r="B170" t="s">
        <v>58</v>
      </c>
      <c r="C170" t="s">
        <v>32</v>
      </c>
      <c r="D170">
        <v>14748</v>
      </c>
      <c r="E170">
        <v>50095</v>
      </c>
      <c r="F170" t="s">
        <v>7</v>
      </c>
    </row>
    <row r="171" spans="1:6" x14ac:dyDescent="0.3">
      <c r="A171">
        <v>2022</v>
      </c>
      <c r="B171" t="s">
        <v>58</v>
      </c>
      <c r="C171" t="s">
        <v>33</v>
      </c>
      <c r="D171">
        <v>15481</v>
      </c>
      <c r="E171">
        <v>54334</v>
      </c>
      <c r="F171" t="s">
        <v>9</v>
      </c>
    </row>
    <row r="172" spans="1:6" x14ac:dyDescent="0.3">
      <c r="A172">
        <v>2022</v>
      </c>
      <c r="B172" t="s">
        <v>58</v>
      </c>
      <c r="C172" t="s">
        <v>34</v>
      </c>
      <c r="D172">
        <v>12460</v>
      </c>
      <c r="E172">
        <v>60425</v>
      </c>
      <c r="F172" t="s">
        <v>7</v>
      </c>
    </row>
    <row r="173" spans="1:6" x14ac:dyDescent="0.3">
      <c r="A173">
        <v>2022</v>
      </c>
      <c r="B173" t="s">
        <v>58</v>
      </c>
      <c r="C173" t="s">
        <v>35</v>
      </c>
      <c r="D173">
        <v>54606</v>
      </c>
      <c r="E173">
        <v>64675</v>
      </c>
      <c r="F173" t="s">
        <v>9</v>
      </c>
    </row>
    <row r="174" spans="1:6" x14ac:dyDescent="0.3">
      <c r="A174">
        <v>2022</v>
      </c>
      <c r="B174" t="s">
        <v>58</v>
      </c>
      <c r="C174" t="s">
        <v>36</v>
      </c>
      <c r="D174">
        <v>10949</v>
      </c>
      <c r="E174">
        <v>47086</v>
      </c>
      <c r="F174" t="s">
        <v>7</v>
      </c>
    </row>
    <row r="175" spans="1:6" x14ac:dyDescent="0.3">
      <c r="A175">
        <v>2022</v>
      </c>
      <c r="B175" t="s">
        <v>58</v>
      </c>
      <c r="C175" t="s">
        <v>37</v>
      </c>
      <c r="D175">
        <v>118946</v>
      </c>
      <c r="E175">
        <v>63939</v>
      </c>
      <c r="F175" t="s">
        <v>7</v>
      </c>
    </row>
    <row r="176" spans="1:6" x14ac:dyDescent="0.3">
      <c r="A176">
        <v>2022</v>
      </c>
      <c r="B176" t="s">
        <v>58</v>
      </c>
      <c r="C176" t="s">
        <v>38</v>
      </c>
      <c r="D176">
        <v>63455</v>
      </c>
      <c r="E176">
        <v>53171</v>
      </c>
      <c r="F176" t="s">
        <v>9</v>
      </c>
    </row>
    <row r="177" spans="1:6" x14ac:dyDescent="0.3">
      <c r="A177">
        <v>2022</v>
      </c>
      <c r="B177" t="s">
        <v>58</v>
      </c>
      <c r="C177" t="s">
        <v>39</v>
      </c>
      <c r="D177">
        <v>7745</v>
      </c>
      <c r="E177">
        <v>58657</v>
      </c>
      <c r="F177" t="s">
        <v>9</v>
      </c>
    </row>
    <row r="178" spans="1:6" x14ac:dyDescent="0.3">
      <c r="A178">
        <v>2022</v>
      </c>
      <c r="B178" t="s">
        <v>58</v>
      </c>
      <c r="C178" t="s">
        <v>40</v>
      </c>
      <c r="D178">
        <v>68987</v>
      </c>
      <c r="E178">
        <v>54088</v>
      </c>
      <c r="F178" t="s">
        <v>7</v>
      </c>
    </row>
    <row r="179" spans="1:6" x14ac:dyDescent="0.3">
      <c r="A179">
        <v>2022</v>
      </c>
      <c r="B179" t="s">
        <v>58</v>
      </c>
      <c r="C179" t="s">
        <v>41</v>
      </c>
      <c r="D179">
        <v>23912</v>
      </c>
      <c r="E179">
        <v>49388</v>
      </c>
      <c r="F179" t="s">
        <v>7</v>
      </c>
    </row>
    <row r="180" spans="1:6" x14ac:dyDescent="0.3">
      <c r="A180">
        <v>2022</v>
      </c>
      <c r="B180" t="s">
        <v>58</v>
      </c>
      <c r="C180" t="s">
        <v>42</v>
      </c>
      <c r="D180">
        <v>26241</v>
      </c>
      <c r="E180">
        <v>55251</v>
      </c>
      <c r="F180" t="s">
        <v>9</v>
      </c>
    </row>
    <row r="181" spans="1:6" x14ac:dyDescent="0.3">
      <c r="A181">
        <v>2022</v>
      </c>
      <c r="B181" t="s">
        <v>58</v>
      </c>
      <c r="C181" t="s">
        <v>43</v>
      </c>
      <c r="D181">
        <v>73985</v>
      </c>
      <c r="E181">
        <v>55535</v>
      </c>
      <c r="F181" t="s">
        <v>9</v>
      </c>
    </row>
    <row r="182" spans="1:6" x14ac:dyDescent="0.3">
      <c r="A182">
        <v>2022</v>
      </c>
      <c r="B182" t="s">
        <v>58</v>
      </c>
      <c r="C182" t="s">
        <v>44</v>
      </c>
      <c r="D182">
        <v>7816</v>
      </c>
      <c r="E182">
        <v>55493</v>
      </c>
      <c r="F182" t="s">
        <v>9</v>
      </c>
    </row>
    <row r="183" spans="1:6" x14ac:dyDescent="0.3">
      <c r="A183">
        <v>2022</v>
      </c>
      <c r="B183" t="s">
        <v>58</v>
      </c>
      <c r="C183" t="s">
        <v>45</v>
      </c>
      <c r="D183">
        <v>31674</v>
      </c>
      <c r="E183">
        <v>49717</v>
      </c>
      <c r="F183" t="s">
        <v>9</v>
      </c>
    </row>
    <row r="184" spans="1:6" x14ac:dyDescent="0.3">
      <c r="A184">
        <v>2022</v>
      </c>
      <c r="B184" t="s">
        <v>58</v>
      </c>
      <c r="C184" t="s">
        <v>46</v>
      </c>
      <c r="D184">
        <v>8068</v>
      </c>
      <c r="E184">
        <v>50162</v>
      </c>
      <c r="F184" t="s">
        <v>9</v>
      </c>
    </row>
    <row r="185" spans="1:6" x14ac:dyDescent="0.3">
      <c r="A185">
        <v>2022</v>
      </c>
      <c r="B185" t="s">
        <v>58</v>
      </c>
      <c r="C185" t="s">
        <v>47</v>
      </c>
      <c r="D185">
        <v>40806</v>
      </c>
      <c r="E185">
        <v>56111</v>
      </c>
      <c r="F185" t="s">
        <v>7</v>
      </c>
    </row>
    <row r="186" spans="1:6" x14ac:dyDescent="0.3">
      <c r="A186">
        <v>2022</v>
      </c>
      <c r="B186" t="s">
        <v>58</v>
      </c>
      <c r="C186" t="s">
        <v>48</v>
      </c>
      <c r="D186">
        <v>152438</v>
      </c>
      <c r="E186">
        <v>62485</v>
      </c>
      <c r="F186" t="s">
        <v>7</v>
      </c>
    </row>
    <row r="187" spans="1:6" x14ac:dyDescent="0.3">
      <c r="A187">
        <v>2022</v>
      </c>
      <c r="B187" t="s">
        <v>58</v>
      </c>
      <c r="C187" t="s">
        <v>49</v>
      </c>
      <c r="D187">
        <v>20535</v>
      </c>
      <c r="E187">
        <v>55353</v>
      </c>
      <c r="F187" t="s">
        <v>9</v>
      </c>
    </row>
    <row r="188" spans="1:6" x14ac:dyDescent="0.3">
      <c r="A188">
        <v>2022</v>
      </c>
      <c r="B188" t="s">
        <v>58</v>
      </c>
      <c r="C188" t="s">
        <v>50</v>
      </c>
      <c r="D188">
        <v>5003</v>
      </c>
      <c r="E188">
        <v>51701</v>
      </c>
      <c r="F188" t="s">
        <v>7</v>
      </c>
    </row>
    <row r="189" spans="1:6" x14ac:dyDescent="0.3">
      <c r="A189">
        <v>2022</v>
      </c>
      <c r="B189" t="s">
        <v>58</v>
      </c>
      <c r="C189" t="s">
        <v>51</v>
      </c>
      <c r="D189">
        <v>42564</v>
      </c>
      <c r="E189">
        <v>54371</v>
      </c>
      <c r="F189" t="s">
        <v>7</v>
      </c>
    </row>
    <row r="190" spans="1:6" x14ac:dyDescent="0.3">
      <c r="A190">
        <v>2022</v>
      </c>
      <c r="B190" t="s">
        <v>58</v>
      </c>
      <c r="C190" t="s">
        <v>52</v>
      </c>
      <c r="D190">
        <v>38688</v>
      </c>
      <c r="E190">
        <v>80160</v>
      </c>
      <c r="F190" t="s">
        <v>9</v>
      </c>
    </row>
    <row r="191" spans="1:6" x14ac:dyDescent="0.3">
      <c r="A191">
        <v>2022</v>
      </c>
      <c r="B191" t="s">
        <v>58</v>
      </c>
      <c r="C191" t="s">
        <v>53</v>
      </c>
      <c r="D191">
        <v>10611</v>
      </c>
      <c r="E191">
        <v>48085</v>
      </c>
      <c r="F191" t="s">
        <v>9</v>
      </c>
    </row>
    <row r="192" spans="1:6" x14ac:dyDescent="0.3">
      <c r="A192">
        <v>2022</v>
      </c>
      <c r="B192" t="s">
        <v>58</v>
      </c>
      <c r="C192" t="s">
        <v>54</v>
      </c>
      <c r="D192">
        <v>35812</v>
      </c>
      <c r="E192">
        <v>51165</v>
      </c>
      <c r="F192" t="s">
        <v>7</v>
      </c>
    </row>
    <row r="193" spans="1:6" x14ac:dyDescent="0.3">
      <c r="A193">
        <v>2022</v>
      </c>
      <c r="B193" t="s">
        <v>58</v>
      </c>
      <c r="C193" t="s">
        <v>55</v>
      </c>
      <c r="D193">
        <v>4840</v>
      </c>
      <c r="E193">
        <v>50879</v>
      </c>
      <c r="F193" t="s">
        <v>7</v>
      </c>
    </row>
    <row r="194" spans="1:6" x14ac:dyDescent="0.3">
      <c r="A194">
        <v>2022</v>
      </c>
      <c r="B194" t="s">
        <v>59</v>
      </c>
      <c r="C194" t="s">
        <v>6</v>
      </c>
      <c r="D194">
        <v>2566</v>
      </c>
      <c r="E194">
        <v>75393</v>
      </c>
      <c r="F194" t="s">
        <v>9</v>
      </c>
    </row>
    <row r="195" spans="1:6" x14ac:dyDescent="0.3">
      <c r="A195">
        <v>2022</v>
      </c>
      <c r="B195" t="s">
        <v>59</v>
      </c>
      <c r="C195" t="s">
        <v>8</v>
      </c>
      <c r="D195">
        <v>4017</v>
      </c>
      <c r="E195">
        <v>96871</v>
      </c>
      <c r="F195" t="s">
        <v>7</v>
      </c>
    </row>
    <row r="196" spans="1:6" x14ac:dyDescent="0.3">
      <c r="A196">
        <v>2022</v>
      </c>
      <c r="B196" t="s">
        <v>59</v>
      </c>
      <c r="C196" t="s">
        <v>10</v>
      </c>
      <c r="D196">
        <v>1536</v>
      </c>
      <c r="E196">
        <v>75820</v>
      </c>
      <c r="F196" t="s">
        <v>9</v>
      </c>
    </row>
    <row r="197" spans="1:6" x14ac:dyDescent="0.3">
      <c r="A197">
        <v>2022</v>
      </c>
      <c r="B197" t="s">
        <v>59</v>
      </c>
      <c r="C197" t="s">
        <v>11</v>
      </c>
      <c r="D197">
        <v>29491</v>
      </c>
      <c r="E197">
        <v>223892</v>
      </c>
      <c r="F197" t="s">
        <v>7</v>
      </c>
    </row>
    <row r="198" spans="1:6" x14ac:dyDescent="0.3">
      <c r="A198">
        <v>2022</v>
      </c>
      <c r="B198" t="s">
        <v>59</v>
      </c>
      <c r="C198" t="s">
        <v>12</v>
      </c>
      <c r="D198">
        <v>4548</v>
      </c>
      <c r="E198">
        <v>129495</v>
      </c>
      <c r="F198" t="s">
        <v>7</v>
      </c>
    </row>
    <row r="199" spans="1:6" x14ac:dyDescent="0.3">
      <c r="A199">
        <v>2022</v>
      </c>
      <c r="B199" t="s">
        <v>59</v>
      </c>
      <c r="C199" t="s">
        <v>13</v>
      </c>
      <c r="D199">
        <v>2880</v>
      </c>
      <c r="E199">
        <v>144917</v>
      </c>
      <c r="F199" t="s">
        <v>9</v>
      </c>
    </row>
    <row r="200" spans="1:6" x14ac:dyDescent="0.3">
      <c r="A200">
        <v>2022</v>
      </c>
      <c r="B200" t="s">
        <v>59</v>
      </c>
      <c r="C200" t="s">
        <v>14</v>
      </c>
      <c r="D200">
        <v>549</v>
      </c>
      <c r="E200">
        <v>84966</v>
      </c>
      <c r="F200" t="s">
        <v>9</v>
      </c>
    </row>
    <row r="201" spans="1:6" x14ac:dyDescent="0.3">
      <c r="A201">
        <v>2022</v>
      </c>
      <c r="B201" t="s">
        <v>59</v>
      </c>
      <c r="C201" t="s">
        <v>15</v>
      </c>
      <c r="D201">
        <v>12659</v>
      </c>
      <c r="E201">
        <v>99350</v>
      </c>
      <c r="F201" t="s">
        <v>7</v>
      </c>
    </row>
    <row r="202" spans="1:6" x14ac:dyDescent="0.3">
      <c r="A202">
        <v>2022</v>
      </c>
      <c r="B202" t="s">
        <v>59</v>
      </c>
      <c r="C202" t="s">
        <v>16</v>
      </c>
      <c r="D202">
        <v>6010</v>
      </c>
      <c r="E202">
        <v>114735</v>
      </c>
      <c r="F202" t="s">
        <v>7</v>
      </c>
    </row>
    <row r="203" spans="1:6" x14ac:dyDescent="0.3">
      <c r="A203">
        <v>2022</v>
      </c>
      <c r="B203" t="s">
        <v>59</v>
      </c>
      <c r="C203" t="s">
        <v>17</v>
      </c>
      <c r="D203">
        <v>1385</v>
      </c>
      <c r="E203">
        <v>70408</v>
      </c>
      <c r="F203" t="s">
        <v>9</v>
      </c>
    </row>
    <row r="204" spans="1:6" x14ac:dyDescent="0.3">
      <c r="A204">
        <v>2022</v>
      </c>
      <c r="B204" t="s">
        <v>59</v>
      </c>
      <c r="C204" t="s">
        <v>18</v>
      </c>
      <c r="D204">
        <v>7162</v>
      </c>
      <c r="E204">
        <v>116059</v>
      </c>
      <c r="F204" t="s">
        <v>9</v>
      </c>
    </row>
    <row r="205" spans="1:6" x14ac:dyDescent="0.3">
      <c r="A205">
        <v>2022</v>
      </c>
      <c r="B205" t="s">
        <v>59</v>
      </c>
      <c r="C205" t="s">
        <v>19</v>
      </c>
      <c r="D205">
        <v>2521</v>
      </c>
      <c r="E205">
        <v>73191</v>
      </c>
      <c r="F205" t="s">
        <v>9</v>
      </c>
    </row>
    <row r="206" spans="1:6" x14ac:dyDescent="0.3">
      <c r="A206">
        <v>2022</v>
      </c>
      <c r="B206" t="s">
        <v>59</v>
      </c>
      <c r="C206" t="s">
        <v>20</v>
      </c>
      <c r="D206">
        <v>1811</v>
      </c>
      <c r="E206">
        <v>72858</v>
      </c>
      <c r="F206" t="s">
        <v>9</v>
      </c>
    </row>
    <row r="207" spans="1:6" x14ac:dyDescent="0.3">
      <c r="A207">
        <v>2022</v>
      </c>
      <c r="B207" t="s">
        <v>59</v>
      </c>
      <c r="C207" t="s">
        <v>21</v>
      </c>
      <c r="D207">
        <v>1561</v>
      </c>
      <c r="E207">
        <v>79749</v>
      </c>
      <c r="F207" t="s">
        <v>9</v>
      </c>
    </row>
    <row r="208" spans="1:6" x14ac:dyDescent="0.3">
      <c r="A208">
        <v>2022</v>
      </c>
      <c r="B208" t="s">
        <v>59</v>
      </c>
      <c r="C208" t="s">
        <v>22</v>
      </c>
      <c r="D208">
        <v>2111</v>
      </c>
      <c r="E208">
        <v>69462</v>
      </c>
      <c r="F208" t="s">
        <v>7</v>
      </c>
    </row>
    <row r="209" spans="1:6" x14ac:dyDescent="0.3">
      <c r="A209">
        <v>2022</v>
      </c>
      <c r="B209" t="s">
        <v>59</v>
      </c>
      <c r="C209" t="s">
        <v>23</v>
      </c>
      <c r="D209">
        <v>1935</v>
      </c>
      <c r="E209">
        <v>71700</v>
      </c>
      <c r="F209" t="s">
        <v>7</v>
      </c>
    </row>
    <row r="210" spans="1:6" x14ac:dyDescent="0.3">
      <c r="A210">
        <v>2022</v>
      </c>
      <c r="B210" t="s">
        <v>59</v>
      </c>
      <c r="C210" t="s">
        <v>24</v>
      </c>
      <c r="D210">
        <v>916</v>
      </c>
      <c r="E210">
        <v>70265</v>
      </c>
      <c r="F210" t="s">
        <v>9</v>
      </c>
    </row>
    <row r="211" spans="1:6" x14ac:dyDescent="0.3">
      <c r="A211">
        <v>2022</v>
      </c>
      <c r="B211" t="s">
        <v>59</v>
      </c>
      <c r="C211" t="s">
        <v>25</v>
      </c>
      <c r="D211">
        <v>2855</v>
      </c>
      <c r="E211">
        <v>116569</v>
      </c>
      <c r="F211" t="s">
        <v>7</v>
      </c>
    </row>
    <row r="212" spans="1:6" x14ac:dyDescent="0.3">
      <c r="A212">
        <v>2022</v>
      </c>
      <c r="B212" t="s">
        <v>59</v>
      </c>
      <c r="C212" t="s">
        <v>26</v>
      </c>
      <c r="D212">
        <v>6073</v>
      </c>
      <c r="E212">
        <v>152746</v>
      </c>
      <c r="F212" t="s">
        <v>7</v>
      </c>
    </row>
    <row r="213" spans="1:6" x14ac:dyDescent="0.3">
      <c r="A213">
        <v>2022</v>
      </c>
      <c r="B213" t="s">
        <v>59</v>
      </c>
      <c r="C213" t="s">
        <v>27</v>
      </c>
      <c r="D213">
        <v>7671</v>
      </c>
      <c r="E213">
        <v>94745</v>
      </c>
      <c r="F213" t="s">
        <v>9</v>
      </c>
    </row>
    <row r="214" spans="1:6" x14ac:dyDescent="0.3">
      <c r="A214">
        <v>2022</v>
      </c>
      <c r="B214" t="s">
        <v>59</v>
      </c>
      <c r="C214" t="s">
        <v>28</v>
      </c>
      <c r="D214">
        <v>4304</v>
      </c>
      <c r="E214">
        <v>98292</v>
      </c>
      <c r="F214" t="s">
        <v>9</v>
      </c>
    </row>
    <row r="215" spans="1:6" x14ac:dyDescent="0.3">
      <c r="A215">
        <v>2022</v>
      </c>
      <c r="B215" t="s">
        <v>59</v>
      </c>
      <c r="C215" t="s">
        <v>29</v>
      </c>
      <c r="D215">
        <v>964</v>
      </c>
      <c r="E215">
        <v>60301</v>
      </c>
      <c r="F215" t="s">
        <v>7</v>
      </c>
    </row>
    <row r="216" spans="1:6" x14ac:dyDescent="0.3">
      <c r="A216">
        <v>2022</v>
      </c>
      <c r="B216" t="s">
        <v>59</v>
      </c>
      <c r="C216" t="s">
        <v>30</v>
      </c>
      <c r="D216">
        <v>3562</v>
      </c>
      <c r="E216">
        <v>95327</v>
      </c>
      <c r="F216" t="s">
        <v>7</v>
      </c>
    </row>
    <row r="217" spans="1:6" x14ac:dyDescent="0.3">
      <c r="A217">
        <v>2022</v>
      </c>
      <c r="B217" t="s">
        <v>59</v>
      </c>
      <c r="C217" t="s">
        <v>31</v>
      </c>
      <c r="D217">
        <v>856</v>
      </c>
      <c r="E217">
        <v>71673</v>
      </c>
      <c r="F217" t="s">
        <v>9</v>
      </c>
    </row>
    <row r="218" spans="1:6" x14ac:dyDescent="0.3">
      <c r="A218">
        <v>2022</v>
      </c>
      <c r="B218" t="s">
        <v>59</v>
      </c>
      <c r="C218" t="s">
        <v>32</v>
      </c>
      <c r="D218">
        <v>1071</v>
      </c>
      <c r="E218">
        <v>82361</v>
      </c>
      <c r="F218" t="s">
        <v>7</v>
      </c>
    </row>
    <row r="219" spans="1:6" x14ac:dyDescent="0.3">
      <c r="A219">
        <v>2022</v>
      </c>
      <c r="B219" t="s">
        <v>59</v>
      </c>
      <c r="C219" t="s">
        <v>33</v>
      </c>
      <c r="D219">
        <v>1609</v>
      </c>
      <c r="E219">
        <v>94353</v>
      </c>
      <c r="F219" t="s">
        <v>9</v>
      </c>
    </row>
    <row r="220" spans="1:6" x14ac:dyDescent="0.3">
      <c r="A220">
        <v>2022</v>
      </c>
      <c r="B220" t="s">
        <v>59</v>
      </c>
      <c r="C220" t="s">
        <v>34</v>
      </c>
      <c r="D220">
        <v>1168</v>
      </c>
      <c r="E220">
        <v>113194</v>
      </c>
      <c r="F220" t="s">
        <v>7</v>
      </c>
    </row>
    <row r="221" spans="1:6" x14ac:dyDescent="0.3">
      <c r="A221">
        <v>2022</v>
      </c>
      <c r="B221" t="s">
        <v>59</v>
      </c>
      <c r="C221" t="s">
        <v>35</v>
      </c>
      <c r="D221">
        <v>3965</v>
      </c>
      <c r="E221">
        <v>136541</v>
      </c>
      <c r="F221" t="s">
        <v>7</v>
      </c>
    </row>
    <row r="222" spans="1:6" x14ac:dyDescent="0.3">
      <c r="A222">
        <v>2022</v>
      </c>
      <c r="B222" t="s">
        <v>59</v>
      </c>
      <c r="C222" t="s">
        <v>36</v>
      </c>
      <c r="D222">
        <v>1108</v>
      </c>
      <c r="E222">
        <v>68393</v>
      </c>
      <c r="F222" t="s">
        <v>9</v>
      </c>
    </row>
    <row r="223" spans="1:6" x14ac:dyDescent="0.3">
      <c r="A223">
        <v>2022</v>
      </c>
      <c r="B223" t="s">
        <v>59</v>
      </c>
      <c r="C223" t="s">
        <v>37</v>
      </c>
      <c r="D223">
        <v>14380</v>
      </c>
      <c r="E223">
        <v>160357</v>
      </c>
      <c r="F223" t="s">
        <v>9</v>
      </c>
    </row>
    <row r="224" spans="1:6" x14ac:dyDescent="0.3">
      <c r="A224">
        <v>2022</v>
      </c>
      <c r="B224" t="s">
        <v>59</v>
      </c>
      <c r="C224" t="s">
        <v>38</v>
      </c>
      <c r="D224">
        <v>6302</v>
      </c>
      <c r="E224">
        <v>102207</v>
      </c>
      <c r="F224" t="s">
        <v>7</v>
      </c>
    </row>
    <row r="225" spans="1:6" x14ac:dyDescent="0.3">
      <c r="A225">
        <v>2022</v>
      </c>
      <c r="B225" t="s">
        <v>59</v>
      </c>
      <c r="C225" t="s">
        <v>39</v>
      </c>
      <c r="D225">
        <v>417</v>
      </c>
      <c r="E225">
        <v>85624</v>
      </c>
      <c r="F225" t="s">
        <v>7</v>
      </c>
    </row>
    <row r="226" spans="1:6" x14ac:dyDescent="0.3">
      <c r="A226">
        <v>2022</v>
      </c>
      <c r="B226" t="s">
        <v>59</v>
      </c>
      <c r="C226" t="s">
        <v>40</v>
      </c>
      <c r="D226">
        <v>5303</v>
      </c>
      <c r="E226">
        <v>86052</v>
      </c>
      <c r="F226" t="s">
        <v>9</v>
      </c>
    </row>
    <row r="227" spans="1:6" x14ac:dyDescent="0.3">
      <c r="A227">
        <v>2022</v>
      </c>
      <c r="B227" t="s">
        <v>59</v>
      </c>
      <c r="C227" t="s">
        <v>41</v>
      </c>
      <c r="D227">
        <v>1572</v>
      </c>
      <c r="E227">
        <v>69710</v>
      </c>
      <c r="F227" t="s">
        <v>9</v>
      </c>
    </row>
    <row r="228" spans="1:6" x14ac:dyDescent="0.3">
      <c r="A228">
        <v>2022</v>
      </c>
      <c r="B228" t="s">
        <v>59</v>
      </c>
      <c r="C228" t="s">
        <v>42</v>
      </c>
      <c r="D228">
        <v>4605</v>
      </c>
      <c r="E228">
        <v>107737</v>
      </c>
      <c r="F228" t="s">
        <v>9</v>
      </c>
    </row>
    <row r="229" spans="1:6" x14ac:dyDescent="0.3">
      <c r="A229">
        <v>2022</v>
      </c>
      <c r="B229" t="s">
        <v>59</v>
      </c>
      <c r="C229" t="s">
        <v>43</v>
      </c>
      <c r="D229">
        <v>5891</v>
      </c>
      <c r="E229">
        <v>113388</v>
      </c>
      <c r="F229" t="s">
        <v>9</v>
      </c>
    </row>
    <row r="230" spans="1:6" x14ac:dyDescent="0.3">
      <c r="A230">
        <v>2022</v>
      </c>
      <c r="B230" t="s">
        <v>59</v>
      </c>
      <c r="C230" t="s">
        <v>44</v>
      </c>
      <c r="D230">
        <v>762</v>
      </c>
      <c r="E230">
        <v>93286</v>
      </c>
      <c r="F230" t="s">
        <v>9</v>
      </c>
    </row>
    <row r="231" spans="1:6" x14ac:dyDescent="0.3">
      <c r="A231">
        <v>2022</v>
      </c>
      <c r="B231" t="s">
        <v>59</v>
      </c>
      <c r="C231" t="s">
        <v>45</v>
      </c>
      <c r="D231">
        <v>3216</v>
      </c>
      <c r="E231">
        <v>79562</v>
      </c>
      <c r="F231" t="s">
        <v>7</v>
      </c>
    </row>
    <row r="232" spans="1:6" x14ac:dyDescent="0.3">
      <c r="A232">
        <v>2022</v>
      </c>
      <c r="B232" t="s">
        <v>59</v>
      </c>
      <c r="C232" t="s">
        <v>46</v>
      </c>
      <c r="D232">
        <v>606</v>
      </c>
      <c r="E232">
        <v>64069</v>
      </c>
      <c r="F232" t="s">
        <v>7</v>
      </c>
    </row>
    <row r="233" spans="1:6" x14ac:dyDescent="0.3">
      <c r="A233">
        <v>2022</v>
      </c>
      <c r="B233" t="s">
        <v>59</v>
      </c>
      <c r="C233" t="s">
        <v>47</v>
      </c>
      <c r="D233">
        <v>4525</v>
      </c>
      <c r="E233">
        <v>87293</v>
      </c>
      <c r="F233" t="s">
        <v>9</v>
      </c>
    </row>
    <row r="234" spans="1:6" x14ac:dyDescent="0.3">
      <c r="A234">
        <v>2022</v>
      </c>
      <c r="B234" t="s">
        <v>59</v>
      </c>
      <c r="C234" t="s">
        <v>48</v>
      </c>
      <c r="D234">
        <v>11822</v>
      </c>
      <c r="E234">
        <v>108835</v>
      </c>
      <c r="F234" t="s">
        <v>7</v>
      </c>
    </row>
    <row r="235" spans="1:6" x14ac:dyDescent="0.3">
      <c r="A235">
        <v>2022</v>
      </c>
      <c r="B235" t="s">
        <v>59</v>
      </c>
      <c r="C235" t="s">
        <v>49</v>
      </c>
      <c r="D235">
        <v>3177</v>
      </c>
      <c r="E235">
        <v>102974</v>
      </c>
      <c r="F235" t="s">
        <v>7</v>
      </c>
    </row>
    <row r="236" spans="1:6" x14ac:dyDescent="0.3">
      <c r="A236">
        <v>2022</v>
      </c>
      <c r="B236" t="s">
        <v>59</v>
      </c>
      <c r="C236" t="s">
        <v>50</v>
      </c>
      <c r="D236">
        <v>584</v>
      </c>
      <c r="E236">
        <v>74605</v>
      </c>
      <c r="F236" t="s">
        <v>9</v>
      </c>
    </row>
    <row r="237" spans="1:6" x14ac:dyDescent="0.3">
      <c r="A237">
        <v>2022</v>
      </c>
      <c r="B237" t="s">
        <v>59</v>
      </c>
      <c r="C237" t="s">
        <v>51</v>
      </c>
      <c r="D237">
        <v>4875</v>
      </c>
      <c r="E237">
        <v>123848</v>
      </c>
      <c r="F237" t="s">
        <v>9</v>
      </c>
    </row>
    <row r="238" spans="1:6" x14ac:dyDescent="0.3">
      <c r="A238">
        <v>2022</v>
      </c>
      <c r="B238" t="s">
        <v>59</v>
      </c>
      <c r="C238" t="s">
        <v>52</v>
      </c>
      <c r="D238">
        <v>5419</v>
      </c>
      <c r="E238">
        <v>248273</v>
      </c>
      <c r="F238" t="s">
        <v>7</v>
      </c>
    </row>
    <row r="239" spans="1:6" x14ac:dyDescent="0.3">
      <c r="A239">
        <v>2022</v>
      </c>
      <c r="B239" t="s">
        <v>59</v>
      </c>
      <c r="C239" t="s">
        <v>53</v>
      </c>
      <c r="D239">
        <v>825</v>
      </c>
      <c r="E239">
        <v>64063</v>
      </c>
      <c r="F239" t="s">
        <v>7</v>
      </c>
    </row>
    <row r="240" spans="1:6" x14ac:dyDescent="0.3">
      <c r="A240">
        <v>2022</v>
      </c>
      <c r="B240" t="s">
        <v>59</v>
      </c>
      <c r="C240" t="s">
        <v>54</v>
      </c>
      <c r="D240">
        <v>2400</v>
      </c>
      <c r="E240">
        <v>94336</v>
      </c>
      <c r="F240" t="s">
        <v>9</v>
      </c>
    </row>
    <row r="241" spans="1:6" x14ac:dyDescent="0.3">
      <c r="A241">
        <v>2022</v>
      </c>
      <c r="B241" t="s">
        <v>59</v>
      </c>
      <c r="C241" t="s">
        <v>55</v>
      </c>
      <c r="D241">
        <v>428</v>
      </c>
      <c r="E241">
        <v>60299</v>
      </c>
      <c r="F241" t="s">
        <v>7</v>
      </c>
    </row>
    <row r="242" spans="1:6" x14ac:dyDescent="0.3">
      <c r="A242">
        <v>2022</v>
      </c>
      <c r="B242" t="s">
        <v>60</v>
      </c>
      <c r="C242" t="s">
        <v>6</v>
      </c>
      <c r="D242">
        <v>13880</v>
      </c>
      <c r="E242">
        <v>81982</v>
      </c>
      <c r="F242" t="s">
        <v>9</v>
      </c>
    </row>
    <row r="243" spans="1:6" x14ac:dyDescent="0.3">
      <c r="A243">
        <v>2022</v>
      </c>
      <c r="B243" t="s">
        <v>60</v>
      </c>
      <c r="C243" t="s">
        <v>8</v>
      </c>
      <c r="D243">
        <v>20707</v>
      </c>
      <c r="E243">
        <v>88956</v>
      </c>
      <c r="F243" t="s">
        <v>7</v>
      </c>
    </row>
    <row r="244" spans="1:6" x14ac:dyDescent="0.3">
      <c r="A244">
        <v>2022</v>
      </c>
      <c r="B244" t="s">
        <v>60</v>
      </c>
      <c r="C244" t="s">
        <v>10</v>
      </c>
      <c r="D244">
        <v>8906</v>
      </c>
      <c r="E244">
        <v>71321</v>
      </c>
      <c r="F244" t="s">
        <v>7</v>
      </c>
    </row>
    <row r="245" spans="1:6" x14ac:dyDescent="0.3">
      <c r="A245">
        <v>2022</v>
      </c>
      <c r="B245" t="s">
        <v>60</v>
      </c>
      <c r="C245" t="s">
        <v>11</v>
      </c>
      <c r="D245">
        <v>112775</v>
      </c>
      <c r="E245">
        <v>130107</v>
      </c>
      <c r="F245" t="s">
        <v>9</v>
      </c>
    </row>
    <row r="246" spans="1:6" x14ac:dyDescent="0.3">
      <c r="A246">
        <v>2022</v>
      </c>
      <c r="B246" t="s">
        <v>60</v>
      </c>
      <c r="C246" t="s">
        <v>12</v>
      </c>
      <c r="D246">
        <v>25139</v>
      </c>
      <c r="E246">
        <v>103276</v>
      </c>
      <c r="F246" t="s">
        <v>9</v>
      </c>
    </row>
    <row r="247" spans="1:6" x14ac:dyDescent="0.3">
      <c r="A247">
        <v>2022</v>
      </c>
      <c r="B247" t="s">
        <v>60</v>
      </c>
      <c r="C247" t="s">
        <v>13</v>
      </c>
      <c r="D247">
        <v>11223</v>
      </c>
      <c r="E247">
        <v>171086</v>
      </c>
      <c r="F247" t="s">
        <v>7</v>
      </c>
    </row>
    <row r="248" spans="1:6" x14ac:dyDescent="0.3">
      <c r="A248">
        <v>2022</v>
      </c>
      <c r="B248" t="s">
        <v>60</v>
      </c>
      <c r="C248" t="s">
        <v>14</v>
      </c>
      <c r="D248">
        <v>3005</v>
      </c>
      <c r="E248">
        <v>109154</v>
      </c>
      <c r="F248" t="s">
        <v>7</v>
      </c>
    </row>
    <row r="249" spans="1:6" x14ac:dyDescent="0.3">
      <c r="A249">
        <v>2022</v>
      </c>
      <c r="B249" t="s">
        <v>60</v>
      </c>
      <c r="C249" t="s">
        <v>15</v>
      </c>
      <c r="D249">
        <v>80956</v>
      </c>
      <c r="E249">
        <v>90307</v>
      </c>
      <c r="F249" t="s">
        <v>9</v>
      </c>
    </row>
    <row r="250" spans="1:6" x14ac:dyDescent="0.3">
      <c r="A250">
        <v>2022</v>
      </c>
      <c r="B250" t="s">
        <v>60</v>
      </c>
      <c r="C250" t="s">
        <v>16</v>
      </c>
      <c r="D250">
        <v>28810</v>
      </c>
      <c r="E250">
        <v>99145</v>
      </c>
      <c r="F250" t="s">
        <v>9</v>
      </c>
    </row>
    <row r="251" spans="1:6" x14ac:dyDescent="0.3">
      <c r="A251">
        <v>2022</v>
      </c>
      <c r="B251" t="s">
        <v>60</v>
      </c>
      <c r="C251" t="s">
        <v>17</v>
      </c>
      <c r="D251">
        <v>6508</v>
      </c>
      <c r="E251">
        <v>74833</v>
      </c>
      <c r="F251" t="s">
        <v>9</v>
      </c>
    </row>
    <row r="252" spans="1:6" x14ac:dyDescent="0.3">
      <c r="A252">
        <v>2022</v>
      </c>
      <c r="B252" t="s">
        <v>60</v>
      </c>
      <c r="C252" t="s">
        <v>18</v>
      </c>
      <c r="D252">
        <v>33063</v>
      </c>
      <c r="E252">
        <v>127634</v>
      </c>
      <c r="F252" t="s">
        <v>9</v>
      </c>
    </row>
    <row r="253" spans="1:6" x14ac:dyDescent="0.3">
      <c r="A253">
        <v>2022</v>
      </c>
      <c r="B253" t="s">
        <v>60</v>
      </c>
      <c r="C253" t="s">
        <v>19</v>
      </c>
      <c r="D253">
        <v>17574</v>
      </c>
      <c r="E253">
        <v>78283</v>
      </c>
      <c r="F253" t="s">
        <v>9</v>
      </c>
    </row>
    <row r="254" spans="1:6" x14ac:dyDescent="0.3">
      <c r="A254">
        <v>2022</v>
      </c>
      <c r="B254" t="s">
        <v>60</v>
      </c>
      <c r="C254" t="s">
        <v>20</v>
      </c>
      <c r="D254">
        <v>10731</v>
      </c>
      <c r="E254">
        <v>87131</v>
      </c>
      <c r="F254" t="s">
        <v>7</v>
      </c>
    </row>
    <row r="255" spans="1:6" x14ac:dyDescent="0.3">
      <c r="A255">
        <v>2022</v>
      </c>
      <c r="B255" t="s">
        <v>60</v>
      </c>
      <c r="C255" t="s">
        <v>21</v>
      </c>
      <c r="D255">
        <v>8752</v>
      </c>
      <c r="E255">
        <v>81889</v>
      </c>
      <c r="F255" t="s">
        <v>7</v>
      </c>
    </row>
    <row r="256" spans="1:6" x14ac:dyDescent="0.3">
      <c r="A256">
        <v>2022</v>
      </c>
      <c r="B256" t="s">
        <v>60</v>
      </c>
      <c r="C256" t="s">
        <v>22</v>
      </c>
      <c r="D256">
        <v>11729</v>
      </c>
      <c r="E256">
        <v>81177</v>
      </c>
      <c r="F256" t="s">
        <v>9</v>
      </c>
    </row>
    <row r="257" spans="1:6" x14ac:dyDescent="0.3">
      <c r="A257">
        <v>2022</v>
      </c>
      <c r="B257" t="s">
        <v>60</v>
      </c>
      <c r="C257" t="s">
        <v>23</v>
      </c>
      <c r="D257">
        <v>14229</v>
      </c>
      <c r="E257">
        <v>75409</v>
      </c>
      <c r="F257" t="s">
        <v>7</v>
      </c>
    </row>
    <row r="258" spans="1:6" x14ac:dyDescent="0.3">
      <c r="A258">
        <v>2022</v>
      </c>
      <c r="B258" t="s">
        <v>60</v>
      </c>
      <c r="C258" t="s">
        <v>24</v>
      </c>
      <c r="D258">
        <v>3926</v>
      </c>
      <c r="E258">
        <v>81870</v>
      </c>
      <c r="F258" t="s">
        <v>7</v>
      </c>
    </row>
    <row r="259" spans="1:6" x14ac:dyDescent="0.3">
      <c r="A259">
        <v>2022</v>
      </c>
      <c r="B259" t="s">
        <v>60</v>
      </c>
      <c r="C259" t="s">
        <v>25</v>
      </c>
      <c r="D259">
        <v>15692</v>
      </c>
      <c r="E259">
        <v>116159</v>
      </c>
      <c r="F259" t="s">
        <v>9</v>
      </c>
    </row>
    <row r="260" spans="1:6" x14ac:dyDescent="0.3">
      <c r="A260">
        <v>2022</v>
      </c>
      <c r="B260" t="s">
        <v>60</v>
      </c>
      <c r="C260" t="s">
        <v>26</v>
      </c>
      <c r="D260">
        <v>18137</v>
      </c>
      <c r="E260">
        <v>165120</v>
      </c>
      <c r="F260" t="s">
        <v>9</v>
      </c>
    </row>
    <row r="261" spans="1:6" x14ac:dyDescent="0.3">
      <c r="A261">
        <v>2022</v>
      </c>
      <c r="B261" t="s">
        <v>60</v>
      </c>
      <c r="C261" t="s">
        <v>27</v>
      </c>
      <c r="D261">
        <v>20626</v>
      </c>
      <c r="E261">
        <v>87720</v>
      </c>
      <c r="F261" t="s">
        <v>7</v>
      </c>
    </row>
    <row r="262" spans="1:6" x14ac:dyDescent="0.3">
      <c r="A262">
        <v>2022</v>
      </c>
      <c r="B262" t="s">
        <v>60</v>
      </c>
      <c r="C262" t="s">
        <v>28</v>
      </c>
      <c r="D262">
        <v>16134</v>
      </c>
      <c r="E262">
        <v>110989</v>
      </c>
      <c r="F262" t="s">
        <v>7</v>
      </c>
    </row>
    <row r="263" spans="1:6" x14ac:dyDescent="0.3">
      <c r="A263">
        <v>2022</v>
      </c>
      <c r="B263" t="s">
        <v>60</v>
      </c>
      <c r="C263" t="s">
        <v>29</v>
      </c>
      <c r="D263">
        <v>7984</v>
      </c>
      <c r="E263">
        <v>65263</v>
      </c>
      <c r="F263" t="s">
        <v>9</v>
      </c>
    </row>
    <row r="264" spans="1:6" x14ac:dyDescent="0.3">
      <c r="A264">
        <v>2022</v>
      </c>
      <c r="B264" t="s">
        <v>60</v>
      </c>
      <c r="C264" t="s">
        <v>30</v>
      </c>
      <c r="D264">
        <v>18815</v>
      </c>
      <c r="E264">
        <v>88664</v>
      </c>
      <c r="F264" t="s">
        <v>7</v>
      </c>
    </row>
    <row r="265" spans="1:6" x14ac:dyDescent="0.3">
      <c r="A265">
        <v>2022</v>
      </c>
      <c r="B265" t="s">
        <v>60</v>
      </c>
      <c r="C265" t="s">
        <v>31</v>
      </c>
      <c r="D265">
        <v>4557</v>
      </c>
      <c r="E265">
        <v>73330</v>
      </c>
      <c r="F265" t="s">
        <v>9</v>
      </c>
    </row>
    <row r="266" spans="1:6" x14ac:dyDescent="0.3">
      <c r="A266">
        <v>2022</v>
      </c>
      <c r="B266" t="s">
        <v>60</v>
      </c>
      <c r="C266" t="s">
        <v>32</v>
      </c>
      <c r="D266">
        <v>7000</v>
      </c>
      <c r="E266">
        <v>80942</v>
      </c>
      <c r="F266" t="s">
        <v>7</v>
      </c>
    </row>
    <row r="267" spans="1:6" x14ac:dyDescent="0.3">
      <c r="A267">
        <v>2022</v>
      </c>
      <c r="B267" t="s">
        <v>60</v>
      </c>
      <c r="C267" t="s">
        <v>33</v>
      </c>
      <c r="D267">
        <v>9293</v>
      </c>
      <c r="E267">
        <v>85236</v>
      </c>
      <c r="F267" t="s">
        <v>7</v>
      </c>
    </row>
    <row r="268" spans="1:6" x14ac:dyDescent="0.3">
      <c r="A268">
        <v>2022</v>
      </c>
      <c r="B268" t="s">
        <v>60</v>
      </c>
      <c r="C268" t="s">
        <v>34</v>
      </c>
      <c r="D268">
        <v>3946</v>
      </c>
      <c r="E268">
        <v>115751</v>
      </c>
      <c r="F268" t="s">
        <v>9</v>
      </c>
    </row>
    <row r="269" spans="1:6" x14ac:dyDescent="0.3">
      <c r="A269">
        <v>2022</v>
      </c>
      <c r="B269" t="s">
        <v>60</v>
      </c>
      <c r="C269" t="s">
        <v>35</v>
      </c>
      <c r="D269">
        <v>20469</v>
      </c>
      <c r="E269">
        <v>133870</v>
      </c>
      <c r="F269" t="s">
        <v>9</v>
      </c>
    </row>
    <row r="270" spans="1:6" x14ac:dyDescent="0.3">
      <c r="A270">
        <v>2022</v>
      </c>
      <c r="B270" t="s">
        <v>60</v>
      </c>
      <c r="C270" t="s">
        <v>36</v>
      </c>
      <c r="D270">
        <v>5600</v>
      </c>
      <c r="E270">
        <v>68343</v>
      </c>
      <c r="F270" t="s">
        <v>7</v>
      </c>
    </row>
    <row r="271" spans="1:6" x14ac:dyDescent="0.3">
      <c r="A271">
        <v>2022</v>
      </c>
      <c r="B271" t="s">
        <v>60</v>
      </c>
      <c r="C271" t="s">
        <v>37</v>
      </c>
      <c r="D271">
        <v>63948</v>
      </c>
      <c r="E271">
        <v>213014</v>
      </c>
      <c r="F271" t="s">
        <v>7</v>
      </c>
    </row>
    <row r="272" spans="1:6" x14ac:dyDescent="0.3">
      <c r="A272">
        <v>2022</v>
      </c>
      <c r="B272" t="s">
        <v>60</v>
      </c>
      <c r="C272" t="s">
        <v>38</v>
      </c>
      <c r="D272">
        <v>30275</v>
      </c>
      <c r="E272">
        <v>103234</v>
      </c>
      <c r="F272" t="s">
        <v>9</v>
      </c>
    </row>
    <row r="273" spans="1:6" x14ac:dyDescent="0.3">
      <c r="A273">
        <v>2022</v>
      </c>
      <c r="B273" t="s">
        <v>60</v>
      </c>
      <c r="C273" t="s">
        <v>39</v>
      </c>
      <c r="D273">
        <v>3042</v>
      </c>
      <c r="E273">
        <v>75243</v>
      </c>
      <c r="F273" t="s">
        <v>9</v>
      </c>
    </row>
    <row r="274" spans="1:6" x14ac:dyDescent="0.3">
      <c r="A274">
        <v>2022</v>
      </c>
      <c r="B274" t="s">
        <v>60</v>
      </c>
      <c r="C274" t="s">
        <v>40</v>
      </c>
      <c r="D274">
        <v>29307</v>
      </c>
      <c r="E274">
        <v>88336</v>
      </c>
      <c r="F274" t="s">
        <v>9</v>
      </c>
    </row>
    <row r="275" spans="1:6" x14ac:dyDescent="0.3">
      <c r="A275">
        <v>2022</v>
      </c>
      <c r="B275" t="s">
        <v>60</v>
      </c>
      <c r="C275" t="s">
        <v>41</v>
      </c>
      <c r="D275">
        <v>11701</v>
      </c>
      <c r="E275">
        <v>70030</v>
      </c>
      <c r="F275" t="s">
        <v>9</v>
      </c>
    </row>
    <row r="276" spans="1:6" x14ac:dyDescent="0.3">
      <c r="A276">
        <v>2022</v>
      </c>
      <c r="B276" t="s">
        <v>60</v>
      </c>
      <c r="C276" t="s">
        <v>42</v>
      </c>
      <c r="D276">
        <v>13352</v>
      </c>
      <c r="E276">
        <v>86727</v>
      </c>
      <c r="F276" t="s">
        <v>9</v>
      </c>
    </row>
    <row r="277" spans="1:6" x14ac:dyDescent="0.3">
      <c r="A277">
        <v>2022</v>
      </c>
      <c r="B277" t="s">
        <v>60</v>
      </c>
      <c r="C277" t="s">
        <v>43</v>
      </c>
      <c r="D277">
        <v>29714</v>
      </c>
      <c r="E277">
        <v>103231</v>
      </c>
      <c r="F277" t="s">
        <v>7</v>
      </c>
    </row>
    <row r="278" spans="1:6" x14ac:dyDescent="0.3">
      <c r="A278">
        <v>2022</v>
      </c>
      <c r="B278" t="s">
        <v>60</v>
      </c>
      <c r="C278" t="s">
        <v>44</v>
      </c>
      <c r="D278">
        <v>3038</v>
      </c>
      <c r="E278">
        <v>106316</v>
      </c>
      <c r="F278" t="s">
        <v>7</v>
      </c>
    </row>
    <row r="279" spans="1:6" x14ac:dyDescent="0.3">
      <c r="A279">
        <v>2022</v>
      </c>
      <c r="B279" t="s">
        <v>60</v>
      </c>
      <c r="C279" t="s">
        <v>45</v>
      </c>
      <c r="D279">
        <v>15078</v>
      </c>
      <c r="E279">
        <v>77361</v>
      </c>
      <c r="F279" t="s">
        <v>9</v>
      </c>
    </row>
    <row r="280" spans="1:6" x14ac:dyDescent="0.3">
      <c r="A280">
        <v>2022</v>
      </c>
      <c r="B280" t="s">
        <v>60</v>
      </c>
      <c r="C280" t="s">
        <v>46</v>
      </c>
      <c r="D280">
        <v>3397</v>
      </c>
      <c r="E280">
        <v>75345</v>
      </c>
      <c r="F280" t="s">
        <v>7</v>
      </c>
    </row>
    <row r="281" spans="1:6" x14ac:dyDescent="0.3">
      <c r="A281">
        <v>2022</v>
      </c>
      <c r="B281" t="s">
        <v>60</v>
      </c>
      <c r="C281" t="s">
        <v>47</v>
      </c>
      <c r="D281">
        <v>16893</v>
      </c>
      <c r="E281">
        <v>91116</v>
      </c>
      <c r="F281" t="s">
        <v>7</v>
      </c>
    </row>
    <row r="282" spans="1:6" x14ac:dyDescent="0.3">
      <c r="A282">
        <v>2022</v>
      </c>
      <c r="B282" t="s">
        <v>60</v>
      </c>
      <c r="C282" t="s">
        <v>48</v>
      </c>
      <c r="D282">
        <v>78940</v>
      </c>
      <c r="E282">
        <v>98477</v>
      </c>
      <c r="F282" t="s">
        <v>9</v>
      </c>
    </row>
    <row r="283" spans="1:6" x14ac:dyDescent="0.3">
      <c r="A283">
        <v>2022</v>
      </c>
      <c r="B283" t="s">
        <v>60</v>
      </c>
      <c r="C283" t="s">
        <v>49</v>
      </c>
      <c r="D283">
        <v>12580</v>
      </c>
      <c r="E283">
        <v>85806</v>
      </c>
      <c r="F283" t="s">
        <v>9</v>
      </c>
    </row>
    <row r="284" spans="1:6" x14ac:dyDescent="0.3">
      <c r="A284">
        <v>2022</v>
      </c>
      <c r="B284" t="s">
        <v>60</v>
      </c>
      <c r="C284" t="s">
        <v>50</v>
      </c>
      <c r="D284">
        <v>1719</v>
      </c>
      <c r="E284">
        <v>86135</v>
      </c>
      <c r="F284" t="s">
        <v>7</v>
      </c>
    </row>
    <row r="285" spans="1:6" x14ac:dyDescent="0.3">
      <c r="A285">
        <v>2022</v>
      </c>
      <c r="B285" t="s">
        <v>60</v>
      </c>
      <c r="C285" t="s">
        <v>51</v>
      </c>
      <c r="D285">
        <v>22750</v>
      </c>
      <c r="E285">
        <v>103246</v>
      </c>
      <c r="F285" t="s">
        <v>7</v>
      </c>
    </row>
    <row r="286" spans="1:6" x14ac:dyDescent="0.3">
      <c r="A286">
        <v>2022</v>
      </c>
      <c r="B286" t="s">
        <v>60</v>
      </c>
      <c r="C286" t="s">
        <v>52</v>
      </c>
      <c r="D286">
        <v>18828</v>
      </c>
      <c r="E286">
        <v>101674</v>
      </c>
      <c r="F286" t="s">
        <v>9</v>
      </c>
    </row>
    <row r="287" spans="1:6" x14ac:dyDescent="0.3">
      <c r="A287">
        <v>2022</v>
      </c>
      <c r="B287" t="s">
        <v>60</v>
      </c>
      <c r="C287" t="s">
        <v>53</v>
      </c>
      <c r="D287">
        <v>4042</v>
      </c>
      <c r="E287">
        <v>62764</v>
      </c>
      <c r="F287" t="s">
        <v>7</v>
      </c>
    </row>
    <row r="288" spans="1:6" x14ac:dyDescent="0.3">
      <c r="A288">
        <v>2022</v>
      </c>
      <c r="B288" t="s">
        <v>60</v>
      </c>
      <c r="C288" t="s">
        <v>54</v>
      </c>
      <c r="D288">
        <v>14688</v>
      </c>
      <c r="E288">
        <v>86470</v>
      </c>
      <c r="F288" t="s">
        <v>9</v>
      </c>
    </row>
    <row r="289" spans="1:6" x14ac:dyDescent="0.3">
      <c r="A289">
        <v>2022</v>
      </c>
      <c r="B289" t="s">
        <v>60</v>
      </c>
      <c r="C289" t="s">
        <v>55</v>
      </c>
      <c r="D289">
        <v>2353</v>
      </c>
      <c r="E289">
        <v>70480</v>
      </c>
      <c r="F289" t="s">
        <v>7</v>
      </c>
    </row>
    <row r="290" spans="1:6" x14ac:dyDescent="0.3">
      <c r="A290">
        <v>2022</v>
      </c>
      <c r="B290" t="s">
        <v>61</v>
      </c>
      <c r="C290" t="s">
        <v>6</v>
      </c>
      <c r="D290">
        <v>22875</v>
      </c>
      <c r="E290">
        <v>68111</v>
      </c>
      <c r="F290" t="s">
        <v>7</v>
      </c>
    </row>
    <row r="291" spans="1:6" x14ac:dyDescent="0.3">
      <c r="A291">
        <v>2022</v>
      </c>
      <c r="B291" t="s">
        <v>61</v>
      </c>
      <c r="C291" t="s">
        <v>8</v>
      </c>
      <c r="D291">
        <v>40867</v>
      </c>
      <c r="E291">
        <v>69180</v>
      </c>
      <c r="F291" t="s">
        <v>9</v>
      </c>
    </row>
    <row r="292" spans="1:6" x14ac:dyDescent="0.3">
      <c r="A292">
        <v>2022</v>
      </c>
      <c r="B292" t="s">
        <v>61</v>
      </c>
      <c r="C292" t="s">
        <v>10</v>
      </c>
      <c r="D292">
        <v>15490</v>
      </c>
      <c r="E292">
        <v>74067</v>
      </c>
      <c r="F292" t="s">
        <v>9</v>
      </c>
    </row>
    <row r="293" spans="1:6" x14ac:dyDescent="0.3">
      <c r="A293">
        <v>2022</v>
      </c>
      <c r="B293" t="s">
        <v>61</v>
      </c>
      <c r="C293" t="s">
        <v>11</v>
      </c>
      <c r="D293">
        <v>221985</v>
      </c>
      <c r="E293">
        <v>112486</v>
      </c>
      <c r="F293" t="s">
        <v>9</v>
      </c>
    </row>
    <row r="294" spans="1:6" x14ac:dyDescent="0.3">
      <c r="A294">
        <v>2022</v>
      </c>
      <c r="B294" t="s">
        <v>61</v>
      </c>
      <c r="C294" t="s">
        <v>12</v>
      </c>
      <c r="D294">
        <v>58286</v>
      </c>
      <c r="E294">
        <v>96744</v>
      </c>
      <c r="F294" t="s">
        <v>9</v>
      </c>
    </row>
    <row r="295" spans="1:6" x14ac:dyDescent="0.3">
      <c r="A295">
        <v>2022</v>
      </c>
      <c r="B295" t="s">
        <v>61</v>
      </c>
      <c r="C295" t="s">
        <v>13</v>
      </c>
      <c r="D295">
        <v>24131</v>
      </c>
      <c r="E295">
        <v>101714</v>
      </c>
      <c r="F295" t="s">
        <v>9</v>
      </c>
    </row>
    <row r="296" spans="1:6" x14ac:dyDescent="0.3">
      <c r="A296">
        <v>2022</v>
      </c>
      <c r="B296" t="s">
        <v>61</v>
      </c>
      <c r="C296" t="s">
        <v>14</v>
      </c>
      <c r="D296">
        <v>9766</v>
      </c>
      <c r="E296">
        <v>91651</v>
      </c>
      <c r="F296" t="s">
        <v>9</v>
      </c>
    </row>
    <row r="297" spans="1:6" x14ac:dyDescent="0.3">
      <c r="A297">
        <v>2022</v>
      </c>
      <c r="B297" t="s">
        <v>61</v>
      </c>
      <c r="C297" t="s">
        <v>15</v>
      </c>
      <c r="D297">
        <v>179893</v>
      </c>
      <c r="E297">
        <v>74223</v>
      </c>
      <c r="F297" t="s">
        <v>9</v>
      </c>
    </row>
    <row r="298" spans="1:6" x14ac:dyDescent="0.3">
      <c r="A298">
        <v>2022</v>
      </c>
      <c r="B298" t="s">
        <v>61</v>
      </c>
      <c r="C298" t="s">
        <v>16</v>
      </c>
      <c r="D298">
        <v>60683</v>
      </c>
      <c r="E298">
        <v>82331</v>
      </c>
      <c r="F298" t="s">
        <v>9</v>
      </c>
    </row>
    <row r="299" spans="1:6" x14ac:dyDescent="0.3">
      <c r="A299">
        <v>2022</v>
      </c>
      <c r="B299" t="s">
        <v>61</v>
      </c>
      <c r="C299" t="s">
        <v>17</v>
      </c>
      <c r="D299">
        <v>12911</v>
      </c>
      <c r="E299">
        <v>65743</v>
      </c>
      <c r="F299" t="s">
        <v>9</v>
      </c>
    </row>
    <row r="300" spans="1:6" x14ac:dyDescent="0.3">
      <c r="A300">
        <v>2022</v>
      </c>
      <c r="B300" t="s">
        <v>61</v>
      </c>
      <c r="C300" t="s">
        <v>18</v>
      </c>
      <c r="D300">
        <v>75904</v>
      </c>
      <c r="E300">
        <v>89889</v>
      </c>
      <c r="F300" t="s">
        <v>9</v>
      </c>
    </row>
    <row r="301" spans="1:6" x14ac:dyDescent="0.3">
      <c r="A301">
        <v>2022</v>
      </c>
      <c r="B301" t="s">
        <v>61</v>
      </c>
      <c r="C301" t="s">
        <v>19</v>
      </c>
      <c r="D301">
        <v>32143</v>
      </c>
      <c r="E301">
        <v>64578</v>
      </c>
      <c r="F301" t="s">
        <v>9</v>
      </c>
    </row>
    <row r="302" spans="1:6" x14ac:dyDescent="0.3">
      <c r="A302">
        <v>2022</v>
      </c>
      <c r="B302" t="s">
        <v>61</v>
      </c>
      <c r="C302" t="s">
        <v>20</v>
      </c>
      <c r="D302">
        <v>16706</v>
      </c>
      <c r="E302">
        <v>67793</v>
      </c>
      <c r="F302" t="s">
        <v>9</v>
      </c>
    </row>
    <row r="303" spans="1:6" x14ac:dyDescent="0.3">
      <c r="A303">
        <v>2022</v>
      </c>
      <c r="B303" t="s">
        <v>61</v>
      </c>
      <c r="C303" t="s">
        <v>21</v>
      </c>
      <c r="D303">
        <v>16823</v>
      </c>
      <c r="E303">
        <v>75538</v>
      </c>
      <c r="F303" t="s">
        <v>9</v>
      </c>
    </row>
    <row r="304" spans="1:6" x14ac:dyDescent="0.3">
      <c r="A304">
        <v>2022</v>
      </c>
      <c r="B304" t="s">
        <v>61</v>
      </c>
      <c r="C304" t="s">
        <v>22</v>
      </c>
      <c r="D304">
        <v>22329</v>
      </c>
      <c r="E304">
        <v>61987</v>
      </c>
      <c r="F304" t="s">
        <v>9</v>
      </c>
    </row>
    <row r="305" spans="1:6" x14ac:dyDescent="0.3">
      <c r="A305">
        <v>2022</v>
      </c>
      <c r="B305" t="s">
        <v>61</v>
      </c>
      <c r="C305" t="s">
        <v>23</v>
      </c>
      <c r="D305">
        <v>26262</v>
      </c>
      <c r="E305">
        <v>66136</v>
      </c>
      <c r="F305" t="s">
        <v>9</v>
      </c>
    </row>
    <row r="306" spans="1:6" x14ac:dyDescent="0.3">
      <c r="A306">
        <v>2022</v>
      </c>
      <c r="B306" t="s">
        <v>61</v>
      </c>
      <c r="C306" t="s">
        <v>24</v>
      </c>
      <c r="D306">
        <v>11267</v>
      </c>
      <c r="E306">
        <v>72178</v>
      </c>
      <c r="F306" t="s">
        <v>9</v>
      </c>
    </row>
    <row r="307" spans="1:6" x14ac:dyDescent="0.3">
      <c r="A307">
        <v>2022</v>
      </c>
      <c r="B307" t="s">
        <v>61</v>
      </c>
      <c r="C307" t="s">
        <v>25</v>
      </c>
      <c r="D307">
        <v>44172</v>
      </c>
      <c r="E307">
        <v>94391</v>
      </c>
      <c r="F307" t="s">
        <v>9</v>
      </c>
    </row>
    <row r="308" spans="1:6" x14ac:dyDescent="0.3">
      <c r="A308">
        <v>2022</v>
      </c>
      <c r="B308" t="s">
        <v>61</v>
      </c>
      <c r="C308" t="s">
        <v>26</v>
      </c>
      <c r="D308">
        <v>48428</v>
      </c>
      <c r="E308">
        <v>130638</v>
      </c>
      <c r="F308" t="s">
        <v>9</v>
      </c>
    </row>
    <row r="309" spans="1:6" x14ac:dyDescent="0.3">
      <c r="A309">
        <v>2022</v>
      </c>
      <c r="B309" t="s">
        <v>61</v>
      </c>
      <c r="C309" t="s">
        <v>27</v>
      </c>
      <c r="D309">
        <v>46269</v>
      </c>
      <c r="E309">
        <v>82432</v>
      </c>
      <c r="F309" t="s">
        <v>9</v>
      </c>
    </row>
    <row r="310" spans="1:6" x14ac:dyDescent="0.3">
      <c r="A310">
        <v>2022</v>
      </c>
      <c r="B310" t="s">
        <v>61</v>
      </c>
      <c r="C310" t="s">
        <v>28</v>
      </c>
      <c r="D310">
        <v>33603</v>
      </c>
      <c r="E310">
        <v>97033</v>
      </c>
      <c r="F310" t="s">
        <v>9</v>
      </c>
    </row>
    <row r="311" spans="1:6" x14ac:dyDescent="0.3">
      <c r="A311">
        <v>2022</v>
      </c>
      <c r="B311" t="s">
        <v>61</v>
      </c>
      <c r="C311" t="s">
        <v>29</v>
      </c>
      <c r="D311">
        <v>12692</v>
      </c>
      <c r="E311">
        <v>51573</v>
      </c>
      <c r="F311" t="s">
        <v>9</v>
      </c>
    </row>
    <row r="312" spans="1:6" x14ac:dyDescent="0.3">
      <c r="A312">
        <v>2022</v>
      </c>
      <c r="B312" t="s">
        <v>61</v>
      </c>
      <c r="C312" t="s">
        <v>30</v>
      </c>
      <c r="D312">
        <v>36089</v>
      </c>
      <c r="E312">
        <v>78666</v>
      </c>
      <c r="F312" t="s">
        <v>9</v>
      </c>
    </row>
    <row r="313" spans="1:6" x14ac:dyDescent="0.3">
      <c r="A313">
        <v>2022</v>
      </c>
      <c r="B313" t="s">
        <v>61</v>
      </c>
      <c r="C313" t="s">
        <v>31</v>
      </c>
      <c r="D313">
        <v>10331</v>
      </c>
      <c r="E313">
        <v>65785</v>
      </c>
      <c r="F313" t="s">
        <v>9</v>
      </c>
    </row>
    <row r="314" spans="1:6" x14ac:dyDescent="0.3">
      <c r="A314">
        <v>2022</v>
      </c>
      <c r="B314" t="s">
        <v>61</v>
      </c>
      <c r="C314" t="s">
        <v>32</v>
      </c>
      <c r="D314">
        <v>11809</v>
      </c>
      <c r="E314">
        <v>71292</v>
      </c>
      <c r="F314" t="s">
        <v>9</v>
      </c>
    </row>
    <row r="315" spans="1:6" x14ac:dyDescent="0.3">
      <c r="A315">
        <v>2022</v>
      </c>
      <c r="B315" t="s">
        <v>61</v>
      </c>
      <c r="C315" t="s">
        <v>33</v>
      </c>
      <c r="D315">
        <v>20046</v>
      </c>
      <c r="E315">
        <v>73081</v>
      </c>
      <c r="F315" t="s">
        <v>9</v>
      </c>
    </row>
    <row r="316" spans="1:6" x14ac:dyDescent="0.3">
      <c r="A316">
        <v>2022</v>
      </c>
      <c r="B316" t="s">
        <v>61</v>
      </c>
      <c r="C316" t="s">
        <v>34</v>
      </c>
      <c r="D316">
        <v>13616</v>
      </c>
      <c r="E316">
        <v>94167</v>
      </c>
      <c r="F316" t="s">
        <v>7</v>
      </c>
    </row>
    <row r="317" spans="1:6" x14ac:dyDescent="0.3">
      <c r="A317">
        <v>2022</v>
      </c>
      <c r="B317" t="s">
        <v>61</v>
      </c>
      <c r="C317" t="s">
        <v>35</v>
      </c>
      <c r="D317">
        <v>53304</v>
      </c>
      <c r="E317">
        <v>108666</v>
      </c>
      <c r="F317" t="s">
        <v>7</v>
      </c>
    </row>
    <row r="318" spans="1:6" x14ac:dyDescent="0.3">
      <c r="A318">
        <v>2022</v>
      </c>
      <c r="B318" t="s">
        <v>61</v>
      </c>
      <c r="C318" t="s">
        <v>36</v>
      </c>
      <c r="D318">
        <v>11550</v>
      </c>
      <c r="E318">
        <v>75938</v>
      </c>
      <c r="F318" t="s">
        <v>9</v>
      </c>
    </row>
    <row r="319" spans="1:6" x14ac:dyDescent="0.3">
      <c r="A319">
        <v>2022</v>
      </c>
      <c r="B319" t="s">
        <v>61</v>
      </c>
      <c r="C319" t="s">
        <v>37</v>
      </c>
      <c r="D319">
        <v>117347</v>
      </c>
      <c r="E319">
        <v>115413</v>
      </c>
      <c r="F319" t="s">
        <v>9</v>
      </c>
    </row>
    <row r="320" spans="1:6" x14ac:dyDescent="0.3">
      <c r="A320">
        <v>2022</v>
      </c>
      <c r="B320" t="s">
        <v>61</v>
      </c>
      <c r="C320" t="s">
        <v>38</v>
      </c>
      <c r="D320">
        <v>64843</v>
      </c>
      <c r="E320">
        <v>78078</v>
      </c>
      <c r="F320" t="s">
        <v>9</v>
      </c>
    </row>
    <row r="321" spans="1:6" x14ac:dyDescent="0.3">
      <c r="A321">
        <v>2022</v>
      </c>
      <c r="B321" t="s">
        <v>61</v>
      </c>
      <c r="C321" t="s">
        <v>39</v>
      </c>
      <c r="D321">
        <v>5337</v>
      </c>
      <c r="E321">
        <v>71877</v>
      </c>
      <c r="F321" t="s">
        <v>9</v>
      </c>
    </row>
    <row r="322" spans="1:6" x14ac:dyDescent="0.3">
      <c r="A322">
        <v>2022</v>
      </c>
      <c r="B322" t="s">
        <v>61</v>
      </c>
      <c r="C322" t="s">
        <v>40</v>
      </c>
      <c r="D322">
        <v>55987</v>
      </c>
      <c r="E322">
        <v>77920</v>
      </c>
      <c r="F322" t="s">
        <v>9</v>
      </c>
    </row>
    <row r="323" spans="1:6" x14ac:dyDescent="0.3">
      <c r="A323">
        <v>2022</v>
      </c>
      <c r="B323" t="s">
        <v>61</v>
      </c>
      <c r="C323" t="s">
        <v>41</v>
      </c>
      <c r="D323">
        <v>21652</v>
      </c>
      <c r="E323">
        <v>64539</v>
      </c>
      <c r="F323" t="s">
        <v>7</v>
      </c>
    </row>
    <row r="324" spans="1:6" x14ac:dyDescent="0.3">
      <c r="A324">
        <v>2022</v>
      </c>
      <c r="B324" t="s">
        <v>61</v>
      </c>
      <c r="C324" t="s">
        <v>42</v>
      </c>
      <c r="D324">
        <v>27033</v>
      </c>
      <c r="E324">
        <v>87224</v>
      </c>
      <c r="F324" t="s">
        <v>7</v>
      </c>
    </row>
    <row r="325" spans="1:6" x14ac:dyDescent="0.3">
      <c r="A325">
        <v>2022</v>
      </c>
      <c r="B325" t="s">
        <v>61</v>
      </c>
      <c r="C325" t="s">
        <v>43</v>
      </c>
      <c r="D325">
        <v>66210</v>
      </c>
      <c r="E325">
        <v>92971</v>
      </c>
      <c r="F325" t="s">
        <v>9</v>
      </c>
    </row>
    <row r="326" spans="1:6" x14ac:dyDescent="0.3">
      <c r="A326">
        <v>2022</v>
      </c>
      <c r="B326" t="s">
        <v>61</v>
      </c>
      <c r="C326" t="s">
        <v>44</v>
      </c>
      <c r="D326">
        <v>9567</v>
      </c>
      <c r="E326">
        <v>81829</v>
      </c>
      <c r="F326" t="s">
        <v>7</v>
      </c>
    </row>
    <row r="327" spans="1:6" x14ac:dyDescent="0.3">
      <c r="A327">
        <v>2022</v>
      </c>
      <c r="B327" t="s">
        <v>61</v>
      </c>
      <c r="C327" t="s">
        <v>45</v>
      </c>
      <c r="D327">
        <v>30793</v>
      </c>
      <c r="E327">
        <v>62907</v>
      </c>
      <c r="F327" t="s">
        <v>7</v>
      </c>
    </row>
    <row r="328" spans="1:6" x14ac:dyDescent="0.3">
      <c r="A328">
        <v>2022</v>
      </c>
      <c r="B328" t="s">
        <v>61</v>
      </c>
      <c r="C328" t="s">
        <v>46</v>
      </c>
      <c r="D328">
        <v>5876</v>
      </c>
      <c r="E328">
        <v>69709</v>
      </c>
      <c r="F328" t="s">
        <v>9</v>
      </c>
    </row>
    <row r="329" spans="1:6" x14ac:dyDescent="0.3">
      <c r="A329">
        <v>2022</v>
      </c>
      <c r="B329" t="s">
        <v>61</v>
      </c>
      <c r="C329" t="s">
        <v>47</v>
      </c>
      <c r="D329">
        <v>32595</v>
      </c>
      <c r="E329">
        <v>72460</v>
      </c>
      <c r="F329" t="s">
        <v>9</v>
      </c>
    </row>
    <row r="330" spans="1:6" x14ac:dyDescent="0.3">
      <c r="A330">
        <v>2022</v>
      </c>
      <c r="B330" t="s">
        <v>61</v>
      </c>
      <c r="C330" t="s">
        <v>48</v>
      </c>
      <c r="D330">
        <v>146639</v>
      </c>
      <c r="E330">
        <v>87123</v>
      </c>
      <c r="F330" t="s">
        <v>7</v>
      </c>
    </row>
    <row r="331" spans="1:6" x14ac:dyDescent="0.3">
      <c r="A331">
        <v>2022</v>
      </c>
      <c r="B331" t="s">
        <v>61</v>
      </c>
      <c r="C331" t="s">
        <v>49</v>
      </c>
      <c r="D331">
        <v>25941</v>
      </c>
      <c r="E331">
        <v>74355</v>
      </c>
      <c r="F331" t="s">
        <v>7</v>
      </c>
    </row>
    <row r="332" spans="1:6" x14ac:dyDescent="0.3">
      <c r="A332">
        <v>2022</v>
      </c>
      <c r="B332" t="s">
        <v>61</v>
      </c>
      <c r="C332" t="s">
        <v>50</v>
      </c>
      <c r="D332">
        <v>6346</v>
      </c>
      <c r="E332">
        <v>80442</v>
      </c>
      <c r="F332" t="s">
        <v>9</v>
      </c>
    </row>
    <row r="333" spans="1:6" x14ac:dyDescent="0.3">
      <c r="A333">
        <v>2022</v>
      </c>
      <c r="B333" t="s">
        <v>61</v>
      </c>
      <c r="C333" t="s">
        <v>51</v>
      </c>
      <c r="D333">
        <v>60099</v>
      </c>
      <c r="E333">
        <v>102046</v>
      </c>
      <c r="F333" t="s">
        <v>7</v>
      </c>
    </row>
    <row r="334" spans="1:6" x14ac:dyDescent="0.3">
      <c r="A334">
        <v>2022</v>
      </c>
      <c r="B334" t="s">
        <v>61</v>
      </c>
      <c r="C334" t="s">
        <v>52</v>
      </c>
      <c r="D334">
        <v>43094</v>
      </c>
      <c r="E334">
        <v>98279</v>
      </c>
      <c r="F334" t="s">
        <v>9</v>
      </c>
    </row>
    <row r="335" spans="1:6" x14ac:dyDescent="0.3">
      <c r="A335">
        <v>2022</v>
      </c>
      <c r="B335" t="s">
        <v>61</v>
      </c>
      <c r="C335" t="s">
        <v>53</v>
      </c>
      <c r="D335">
        <v>8599</v>
      </c>
      <c r="E335">
        <v>59557</v>
      </c>
      <c r="F335" t="s">
        <v>7</v>
      </c>
    </row>
    <row r="336" spans="1:6" x14ac:dyDescent="0.3">
      <c r="A336">
        <v>2022</v>
      </c>
      <c r="B336" t="s">
        <v>61</v>
      </c>
      <c r="C336" t="s">
        <v>54</v>
      </c>
      <c r="D336">
        <v>27048</v>
      </c>
      <c r="E336">
        <v>73254</v>
      </c>
      <c r="F336" t="s">
        <v>7</v>
      </c>
    </row>
    <row r="337" spans="1:6" x14ac:dyDescent="0.3">
      <c r="A337">
        <v>2022</v>
      </c>
      <c r="B337" t="s">
        <v>61</v>
      </c>
      <c r="C337" t="s">
        <v>55</v>
      </c>
      <c r="D337">
        <v>4986</v>
      </c>
      <c r="E337">
        <v>66233</v>
      </c>
      <c r="F337" t="s">
        <v>9</v>
      </c>
    </row>
    <row r="338" spans="1:6" x14ac:dyDescent="0.3">
      <c r="A338">
        <v>2022</v>
      </c>
      <c r="B338" t="s">
        <v>62</v>
      </c>
      <c r="C338" t="s">
        <v>6</v>
      </c>
      <c r="D338">
        <v>15859</v>
      </c>
      <c r="E338">
        <v>57193</v>
      </c>
      <c r="F338" t="s">
        <v>9</v>
      </c>
    </row>
    <row r="339" spans="1:6" x14ac:dyDescent="0.3">
      <c r="A339">
        <v>2022</v>
      </c>
      <c r="B339" t="s">
        <v>62</v>
      </c>
      <c r="C339" t="s">
        <v>8</v>
      </c>
      <c r="D339">
        <v>20727</v>
      </c>
      <c r="E339">
        <v>62159</v>
      </c>
      <c r="F339" t="s">
        <v>7</v>
      </c>
    </row>
    <row r="340" spans="1:6" x14ac:dyDescent="0.3">
      <c r="A340">
        <v>2022</v>
      </c>
      <c r="B340" t="s">
        <v>62</v>
      </c>
      <c r="C340" t="s">
        <v>10</v>
      </c>
      <c r="D340">
        <v>15656</v>
      </c>
      <c r="E340">
        <v>53435</v>
      </c>
      <c r="F340" t="s">
        <v>7</v>
      </c>
    </row>
    <row r="341" spans="1:6" x14ac:dyDescent="0.3">
      <c r="A341">
        <v>2022</v>
      </c>
      <c r="B341" t="s">
        <v>62</v>
      </c>
      <c r="C341" t="s">
        <v>11</v>
      </c>
      <c r="D341">
        <v>656765</v>
      </c>
      <c r="E341">
        <v>63668</v>
      </c>
      <c r="F341" t="s">
        <v>9</v>
      </c>
    </row>
    <row r="342" spans="1:6" x14ac:dyDescent="0.3">
      <c r="A342">
        <v>2022</v>
      </c>
      <c r="B342" t="s">
        <v>62</v>
      </c>
      <c r="C342" t="s">
        <v>12</v>
      </c>
      <c r="D342">
        <v>23475</v>
      </c>
      <c r="E342">
        <v>61198</v>
      </c>
      <c r="F342" t="s">
        <v>9</v>
      </c>
    </row>
    <row r="343" spans="1:6" x14ac:dyDescent="0.3">
      <c r="A343">
        <v>2022</v>
      </c>
      <c r="B343" t="s">
        <v>62</v>
      </c>
      <c r="C343" t="s">
        <v>13</v>
      </c>
      <c r="D343">
        <v>19964</v>
      </c>
      <c r="E343">
        <v>67215</v>
      </c>
      <c r="F343" t="s">
        <v>9</v>
      </c>
    </row>
    <row r="344" spans="1:6" x14ac:dyDescent="0.3">
      <c r="A344">
        <v>2022</v>
      </c>
      <c r="B344" t="s">
        <v>62</v>
      </c>
      <c r="C344" t="s">
        <v>14</v>
      </c>
      <c r="D344">
        <v>5522</v>
      </c>
      <c r="E344">
        <v>63470</v>
      </c>
      <c r="F344" t="s">
        <v>9</v>
      </c>
    </row>
    <row r="345" spans="1:6" x14ac:dyDescent="0.3">
      <c r="A345">
        <v>2022</v>
      </c>
      <c r="B345" t="s">
        <v>62</v>
      </c>
      <c r="C345" t="s">
        <v>15</v>
      </c>
      <c r="D345">
        <v>85058</v>
      </c>
      <c r="E345">
        <v>61114</v>
      </c>
      <c r="F345" t="s">
        <v>9</v>
      </c>
    </row>
    <row r="346" spans="1:6" x14ac:dyDescent="0.3">
      <c r="A346">
        <v>2022</v>
      </c>
      <c r="B346" t="s">
        <v>62</v>
      </c>
      <c r="C346" t="s">
        <v>16</v>
      </c>
      <c r="D346">
        <v>31842</v>
      </c>
      <c r="E346">
        <v>63141</v>
      </c>
      <c r="F346" t="s">
        <v>7</v>
      </c>
    </row>
    <row r="347" spans="1:6" x14ac:dyDescent="0.3">
      <c r="A347">
        <v>2022</v>
      </c>
      <c r="B347" t="s">
        <v>62</v>
      </c>
      <c r="C347" t="s">
        <v>17</v>
      </c>
      <c r="D347">
        <v>9128</v>
      </c>
      <c r="E347">
        <v>51479</v>
      </c>
      <c r="F347" t="s">
        <v>7</v>
      </c>
    </row>
    <row r="348" spans="1:6" x14ac:dyDescent="0.3">
      <c r="A348">
        <v>2022</v>
      </c>
      <c r="B348" t="s">
        <v>62</v>
      </c>
      <c r="C348" t="s">
        <v>18</v>
      </c>
      <c r="D348">
        <v>39684</v>
      </c>
      <c r="E348">
        <v>61678</v>
      </c>
      <c r="F348" t="s">
        <v>9</v>
      </c>
    </row>
    <row r="349" spans="1:6" x14ac:dyDescent="0.3">
      <c r="A349">
        <v>2022</v>
      </c>
      <c r="B349" t="s">
        <v>62</v>
      </c>
      <c r="C349" t="s">
        <v>19</v>
      </c>
      <c r="D349">
        <v>16899</v>
      </c>
      <c r="E349">
        <v>58802</v>
      </c>
      <c r="F349" t="s">
        <v>7</v>
      </c>
    </row>
    <row r="350" spans="1:6" x14ac:dyDescent="0.3">
      <c r="A350">
        <v>2022</v>
      </c>
      <c r="B350" t="s">
        <v>62</v>
      </c>
      <c r="C350" t="s">
        <v>20</v>
      </c>
      <c r="D350">
        <v>13294</v>
      </c>
      <c r="E350">
        <v>53222</v>
      </c>
      <c r="F350" t="s">
        <v>7</v>
      </c>
    </row>
    <row r="351" spans="1:6" x14ac:dyDescent="0.3">
      <c r="A351">
        <v>2022</v>
      </c>
      <c r="B351" t="s">
        <v>62</v>
      </c>
      <c r="C351" t="s">
        <v>21</v>
      </c>
      <c r="D351">
        <v>10330</v>
      </c>
      <c r="E351">
        <v>54486</v>
      </c>
      <c r="F351" t="s">
        <v>9</v>
      </c>
    </row>
    <row r="352" spans="1:6" x14ac:dyDescent="0.3">
      <c r="A352">
        <v>2022</v>
      </c>
      <c r="B352" t="s">
        <v>62</v>
      </c>
      <c r="C352" t="s">
        <v>22</v>
      </c>
      <c r="D352">
        <v>20809</v>
      </c>
      <c r="E352">
        <v>58098</v>
      </c>
      <c r="F352" t="s">
        <v>9</v>
      </c>
    </row>
    <row r="353" spans="1:6" x14ac:dyDescent="0.3">
      <c r="A353">
        <v>2022</v>
      </c>
      <c r="B353" t="s">
        <v>62</v>
      </c>
      <c r="C353" t="s">
        <v>23</v>
      </c>
      <c r="D353">
        <v>16834</v>
      </c>
      <c r="E353">
        <v>54222</v>
      </c>
      <c r="F353" t="s">
        <v>7</v>
      </c>
    </row>
    <row r="354" spans="1:6" x14ac:dyDescent="0.3">
      <c r="A354">
        <v>2022</v>
      </c>
      <c r="B354" t="s">
        <v>62</v>
      </c>
      <c r="C354" t="s">
        <v>24</v>
      </c>
      <c r="D354">
        <v>5591</v>
      </c>
      <c r="E354">
        <v>59739</v>
      </c>
      <c r="F354" t="s">
        <v>7</v>
      </c>
    </row>
    <row r="355" spans="1:6" x14ac:dyDescent="0.3">
      <c r="A355">
        <v>2022</v>
      </c>
      <c r="B355" t="s">
        <v>62</v>
      </c>
      <c r="C355" t="s">
        <v>25</v>
      </c>
      <c r="D355">
        <v>21505</v>
      </c>
      <c r="E355">
        <v>65854</v>
      </c>
      <c r="F355" t="s">
        <v>9</v>
      </c>
    </row>
    <row r="356" spans="1:6" x14ac:dyDescent="0.3">
      <c r="A356">
        <v>2022</v>
      </c>
      <c r="B356" t="s">
        <v>62</v>
      </c>
      <c r="C356" t="s">
        <v>26</v>
      </c>
      <c r="D356">
        <v>71270</v>
      </c>
      <c r="E356">
        <v>70556</v>
      </c>
      <c r="F356" t="s">
        <v>7</v>
      </c>
    </row>
    <row r="357" spans="1:6" x14ac:dyDescent="0.3">
      <c r="A357">
        <v>2022</v>
      </c>
      <c r="B357" t="s">
        <v>62</v>
      </c>
      <c r="C357" t="s">
        <v>27</v>
      </c>
      <c r="D357">
        <v>32965</v>
      </c>
      <c r="E357">
        <v>60163</v>
      </c>
      <c r="F357" t="s">
        <v>9</v>
      </c>
    </row>
    <row r="358" spans="1:6" x14ac:dyDescent="0.3">
      <c r="A358">
        <v>2022</v>
      </c>
      <c r="B358" t="s">
        <v>62</v>
      </c>
      <c r="C358" t="s">
        <v>28</v>
      </c>
      <c r="D358">
        <v>22985</v>
      </c>
      <c r="E358">
        <v>61127</v>
      </c>
      <c r="F358" t="s">
        <v>7</v>
      </c>
    </row>
    <row r="359" spans="1:6" x14ac:dyDescent="0.3">
      <c r="A359">
        <v>2022</v>
      </c>
      <c r="B359" t="s">
        <v>62</v>
      </c>
      <c r="C359" t="s">
        <v>29</v>
      </c>
      <c r="D359">
        <v>7693</v>
      </c>
      <c r="E359">
        <v>51670</v>
      </c>
      <c r="F359" t="s">
        <v>7</v>
      </c>
    </row>
    <row r="360" spans="1:6" x14ac:dyDescent="0.3">
      <c r="A360">
        <v>2022</v>
      </c>
      <c r="B360" t="s">
        <v>62</v>
      </c>
      <c r="C360" t="s">
        <v>30</v>
      </c>
      <c r="D360">
        <v>56134</v>
      </c>
      <c r="E360">
        <v>56460</v>
      </c>
      <c r="F360" t="s">
        <v>9</v>
      </c>
    </row>
    <row r="361" spans="1:6" x14ac:dyDescent="0.3">
      <c r="A361">
        <v>2022</v>
      </c>
      <c r="B361" t="s">
        <v>62</v>
      </c>
      <c r="C361" t="s">
        <v>31</v>
      </c>
      <c r="D361">
        <v>5112</v>
      </c>
      <c r="E361">
        <v>58612</v>
      </c>
      <c r="F361" t="s">
        <v>9</v>
      </c>
    </row>
    <row r="362" spans="1:6" x14ac:dyDescent="0.3">
      <c r="A362">
        <v>2022</v>
      </c>
      <c r="B362" t="s">
        <v>62</v>
      </c>
      <c r="C362" t="s">
        <v>32</v>
      </c>
      <c r="D362">
        <v>10522</v>
      </c>
      <c r="E362">
        <v>57740</v>
      </c>
      <c r="F362" t="s">
        <v>7</v>
      </c>
    </row>
    <row r="363" spans="1:6" x14ac:dyDescent="0.3">
      <c r="A363">
        <v>2022</v>
      </c>
      <c r="B363" t="s">
        <v>62</v>
      </c>
      <c r="C363" t="s">
        <v>33</v>
      </c>
      <c r="D363">
        <v>9126</v>
      </c>
      <c r="E363">
        <v>64047</v>
      </c>
      <c r="F363" t="s">
        <v>7</v>
      </c>
    </row>
    <row r="364" spans="1:6" x14ac:dyDescent="0.3">
      <c r="A364">
        <v>2022</v>
      </c>
      <c r="B364" t="s">
        <v>62</v>
      </c>
      <c r="C364" t="s">
        <v>34</v>
      </c>
      <c r="D364">
        <v>4900</v>
      </c>
      <c r="E364">
        <v>69675</v>
      </c>
      <c r="F364" t="s">
        <v>9</v>
      </c>
    </row>
    <row r="365" spans="1:6" x14ac:dyDescent="0.3">
      <c r="A365">
        <v>2022</v>
      </c>
      <c r="B365" t="s">
        <v>62</v>
      </c>
      <c r="C365" t="s">
        <v>35</v>
      </c>
      <c r="D365">
        <v>43568</v>
      </c>
      <c r="E365">
        <v>66044</v>
      </c>
      <c r="F365" t="s">
        <v>9</v>
      </c>
    </row>
    <row r="366" spans="1:6" x14ac:dyDescent="0.3">
      <c r="A366">
        <v>2022</v>
      </c>
      <c r="B366" t="s">
        <v>62</v>
      </c>
      <c r="C366" t="s">
        <v>36</v>
      </c>
      <c r="D366">
        <v>11448</v>
      </c>
      <c r="E366">
        <v>51191</v>
      </c>
      <c r="F366" t="s">
        <v>9</v>
      </c>
    </row>
    <row r="367" spans="1:6" x14ac:dyDescent="0.3">
      <c r="A367">
        <v>2022</v>
      </c>
      <c r="B367" t="s">
        <v>62</v>
      </c>
      <c r="C367" t="s">
        <v>37</v>
      </c>
      <c r="D367">
        <v>67893</v>
      </c>
      <c r="E367">
        <v>64936</v>
      </c>
      <c r="F367" t="s">
        <v>9</v>
      </c>
    </row>
    <row r="368" spans="1:6" x14ac:dyDescent="0.3">
      <c r="A368">
        <v>2022</v>
      </c>
      <c r="B368" t="s">
        <v>62</v>
      </c>
      <c r="C368" t="s">
        <v>38</v>
      </c>
      <c r="D368">
        <v>29514</v>
      </c>
      <c r="E368">
        <v>59252</v>
      </c>
      <c r="F368" t="s">
        <v>9</v>
      </c>
    </row>
    <row r="369" spans="1:6" x14ac:dyDescent="0.3">
      <c r="A369">
        <v>2022</v>
      </c>
      <c r="B369" t="s">
        <v>62</v>
      </c>
      <c r="C369" t="s">
        <v>39</v>
      </c>
      <c r="D369">
        <v>2737</v>
      </c>
      <c r="E369">
        <v>61234</v>
      </c>
      <c r="F369" t="s">
        <v>7</v>
      </c>
    </row>
    <row r="370" spans="1:6" x14ac:dyDescent="0.3">
      <c r="A370">
        <v>2022</v>
      </c>
      <c r="B370" t="s">
        <v>62</v>
      </c>
      <c r="C370" t="s">
        <v>40</v>
      </c>
      <c r="D370">
        <v>35930</v>
      </c>
      <c r="E370">
        <v>57366</v>
      </c>
      <c r="F370" t="s">
        <v>7</v>
      </c>
    </row>
    <row r="371" spans="1:6" x14ac:dyDescent="0.3">
      <c r="A371">
        <v>2022</v>
      </c>
      <c r="B371" t="s">
        <v>62</v>
      </c>
      <c r="C371" t="s">
        <v>41</v>
      </c>
      <c r="D371">
        <v>13656</v>
      </c>
      <c r="E371">
        <v>55095</v>
      </c>
      <c r="F371" t="s">
        <v>9</v>
      </c>
    </row>
    <row r="372" spans="1:6" x14ac:dyDescent="0.3">
      <c r="A372">
        <v>2022</v>
      </c>
      <c r="B372" t="s">
        <v>62</v>
      </c>
      <c r="C372" t="s">
        <v>42</v>
      </c>
      <c r="D372">
        <v>28106</v>
      </c>
      <c r="E372">
        <v>60216</v>
      </c>
      <c r="F372" t="s">
        <v>7</v>
      </c>
    </row>
    <row r="373" spans="1:6" x14ac:dyDescent="0.3">
      <c r="A373">
        <v>2022</v>
      </c>
      <c r="B373" t="s">
        <v>62</v>
      </c>
      <c r="C373" t="s">
        <v>43</v>
      </c>
      <c r="D373">
        <v>57935</v>
      </c>
      <c r="E373">
        <v>63087</v>
      </c>
      <c r="F373" t="s">
        <v>7</v>
      </c>
    </row>
    <row r="374" spans="1:6" x14ac:dyDescent="0.3">
      <c r="A374">
        <v>2022</v>
      </c>
      <c r="B374" t="s">
        <v>62</v>
      </c>
      <c r="C374" t="s">
        <v>44</v>
      </c>
      <c r="D374">
        <v>4907</v>
      </c>
      <c r="E374">
        <v>60510</v>
      </c>
      <c r="F374" t="s">
        <v>9</v>
      </c>
    </row>
    <row r="375" spans="1:6" x14ac:dyDescent="0.3">
      <c r="A375">
        <v>2022</v>
      </c>
      <c r="B375" t="s">
        <v>62</v>
      </c>
      <c r="C375" t="s">
        <v>45</v>
      </c>
      <c r="D375">
        <v>15612</v>
      </c>
      <c r="E375">
        <v>56055</v>
      </c>
      <c r="F375" t="s">
        <v>9</v>
      </c>
    </row>
    <row r="376" spans="1:6" x14ac:dyDescent="0.3">
      <c r="A376">
        <v>2022</v>
      </c>
      <c r="B376" t="s">
        <v>62</v>
      </c>
      <c r="C376" t="s">
        <v>46</v>
      </c>
      <c r="D376">
        <v>2934</v>
      </c>
      <c r="E376">
        <v>63054</v>
      </c>
      <c r="F376" t="s">
        <v>7</v>
      </c>
    </row>
    <row r="377" spans="1:6" x14ac:dyDescent="0.3">
      <c r="A377">
        <v>2022</v>
      </c>
      <c r="B377" t="s">
        <v>62</v>
      </c>
      <c r="C377" t="s">
        <v>47</v>
      </c>
      <c r="D377">
        <v>21213</v>
      </c>
      <c r="E377">
        <v>62401</v>
      </c>
      <c r="F377" t="s">
        <v>7</v>
      </c>
    </row>
    <row r="378" spans="1:6" x14ac:dyDescent="0.3">
      <c r="A378">
        <v>2022</v>
      </c>
      <c r="B378" t="s">
        <v>62</v>
      </c>
      <c r="C378" t="s">
        <v>48</v>
      </c>
      <c r="D378">
        <v>98681</v>
      </c>
      <c r="E378">
        <v>57856</v>
      </c>
      <c r="F378" t="s">
        <v>9</v>
      </c>
    </row>
    <row r="379" spans="1:6" x14ac:dyDescent="0.3">
      <c r="A379">
        <v>2022</v>
      </c>
      <c r="B379" t="s">
        <v>62</v>
      </c>
      <c r="C379" t="s">
        <v>49</v>
      </c>
      <c r="D379">
        <v>13463</v>
      </c>
      <c r="E379">
        <v>54260</v>
      </c>
      <c r="F379" t="s">
        <v>7</v>
      </c>
    </row>
    <row r="380" spans="1:6" x14ac:dyDescent="0.3">
      <c r="A380">
        <v>2022</v>
      </c>
      <c r="B380" t="s">
        <v>62</v>
      </c>
      <c r="C380" t="s">
        <v>50</v>
      </c>
      <c r="D380">
        <v>2516</v>
      </c>
      <c r="E380">
        <v>58779</v>
      </c>
      <c r="F380" t="s">
        <v>9</v>
      </c>
    </row>
    <row r="381" spans="1:6" x14ac:dyDescent="0.3">
      <c r="A381">
        <v>2022</v>
      </c>
      <c r="B381" t="s">
        <v>62</v>
      </c>
      <c r="C381" t="s">
        <v>51</v>
      </c>
      <c r="D381">
        <v>49705</v>
      </c>
      <c r="E381">
        <v>60119</v>
      </c>
      <c r="F381" t="s">
        <v>7</v>
      </c>
    </row>
    <row r="382" spans="1:6" x14ac:dyDescent="0.3">
      <c r="A382">
        <v>2022</v>
      </c>
      <c r="B382" t="s">
        <v>62</v>
      </c>
      <c r="C382" t="s">
        <v>52</v>
      </c>
      <c r="D382">
        <v>74944</v>
      </c>
      <c r="E382">
        <v>61544</v>
      </c>
      <c r="F382" t="s">
        <v>7</v>
      </c>
    </row>
    <row r="383" spans="1:6" x14ac:dyDescent="0.3">
      <c r="A383">
        <v>2022</v>
      </c>
      <c r="B383" t="s">
        <v>62</v>
      </c>
      <c r="C383" t="s">
        <v>53</v>
      </c>
      <c r="D383">
        <v>8500</v>
      </c>
      <c r="E383">
        <v>56597</v>
      </c>
      <c r="F383" t="s">
        <v>9</v>
      </c>
    </row>
    <row r="384" spans="1:6" x14ac:dyDescent="0.3">
      <c r="A384">
        <v>2022</v>
      </c>
      <c r="B384" t="s">
        <v>62</v>
      </c>
      <c r="C384" t="s">
        <v>54</v>
      </c>
      <c r="D384">
        <v>31125</v>
      </c>
      <c r="E384">
        <v>58993</v>
      </c>
      <c r="F384" t="s">
        <v>9</v>
      </c>
    </row>
    <row r="385" spans="1:6" x14ac:dyDescent="0.3">
      <c r="A385">
        <v>2022</v>
      </c>
      <c r="B385" t="s">
        <v>62</v>
      </c>
      <c r="C385" t="s">
        <v>55</v>
      </c>
      <c r="D385">
        <v>3485</v>
      </c>
      <c r="E385">
        <v>52334</v>
      </c>
      <c r="F385" t="s">
        <v>7</v>
      </c>
    </row>
    <row r="386" spans="1:6" x14ac:dyDescent="0.3">
      <c r="A386">
        <v>2022</v>
      </c>
      <c r="B386" t="s">
        <v>63</v>
      </c>
      <c r="C386" t="s">
        <v>6</v>
      </c>
      <c r="D386">
        <v>11221</v>
      </c>
      <c r="E386">
        <v>24554</v>
      </c>
      <c r="F386" t="s">
        <v>7</v>
      </c>
    </row>
    <row r="387" spans="1:6" x14ac:dyDescent="0.3">
      <c r="A387">
        <v>2022</v>
      </c>
      <c r="B387" t="s">
        <v>63</v>
      </c>
      <c r="C387" t="s">
        <v>8</v>
      </c>
      <c r="D387">
        <v>14444</v>
      </c>
      <c r="E387">
        <v>32810</v>
      </c>
      <c r="F387" t="s">
        <v>9</v>
      </c>
    </row>
    <row r="388" spans="1:6" x14ac:dyDescent="0.3">
      <c r="A388">
        <v>2022</v>
      </c>
      <c r="B388" t="s">
        <v>63</v>
      </c>
      <c r="C388" t="s">
        <v>10</v>
      </c>
      <c r="D388">
        <v>7458</v>
      </c>
      <c r="E388">
        <v>24414</v>
      </c>
      <c r="F388" t="s">
        <v>9</v>
      </c>
    </row>
    <row r="389" spans="1:6" x14ac:dyDescent="0.3">
      <c r="A389">
        <v>2022</v>
      </c>
      <c r="B389" t="s">
        <v>63</v>
      </c>
      <c r="C389" t="s">
        <v>11</v>
      </c>
      <c r="D389">
        <v>117833</v>
      </c>
      <c r="E389">
        <v>42090</v>
      </c>
      <c r="F389" t="s">
        <v>9</v>
      </c>
    </row>
    <row r="390" spans="1:6" x14ac:dyDescent="0.3">
      <c r="A390">
        <v>2022</v>
      </c>
      <c r="B390" t="s">
        <v>63</v>
      </c>
      <c r="C390" t="s">
        <v>12</v>
      </c>
      <c r="D390">
        <v>17650</v>
      </c>
      <c r="E390">
        <v>34424</v>
      </c>
      <c r="F390" t="s">
        <v>9</v>
      </c>
    </row>
    <row r="391" spans="1:6" x14ac:dyDescent="0.3">
      <c r="A391">
        <v>2022</v>
      </c>
      <c r="B391" t="s">
        <v>63</v>
      </c>
      <c r="C391" t="s">
        <v>13</v>
      </c>
      <c r="D391">
        <v>10916</v>
      </c>
      <c r="E391">
        <v>32295</v>
      </c>
      <c r="F391" t="s">
        <v>9</v>
      </c>
    </row>
    <row r="392" spans="1:6" x14ac:dyDescent="0.3">
      <c r="A392">
        <v>2022</v>
      </c>
      <c r="B392" t="s">
        <v>63</v>
      </c>
      <c r="C392" t="s">
        <v>14</v>
      </c>
      <c r="D392">
        <v>2698</v>
      </c>
      <c r="E392">
        <v>28228</v>
      </c>
      <c r="F392" t="s">
        <v>7</v>
      </c>
    </row>
    <row r="393" spans="1:6" x14ac:dyDescent="0.3">
      <c r="A393">
        <v>2022</v>
      </c>
      <c r="B393" t="s">
        <v>63</v>
      </c>
      <c r="C393" t="s">
        <v>15</v>
      </c>
      <c r="D393">
        <v>59645</v>
      </c>
      <c r="E393">
        <v>33709</v>
      </c>
      <c r="F393" t="s">
        <v>7</v>
      </c>
    </row>
    <row r="394" spans="1:6" x14ac:dyDescent="0.3">
      <c r="A394">
        <v>2022</v>
      </c>
      <c r="B394" t="s">
        <v>63</v>
      </c>
      <c r="C394" t="s">
        <v>16</v>
      </c>
      <c r="D394">
        <v>26741</v>
      </c>
      <c r="E394">
        <v>28009</v>
      </c>
      <c r="F394" t="s">
        <v>9</v>
      </c>
    </row>
    <row r="395" spans="1:6" x14ac:dyDescent="0.3">
      <c r="A395">
        <v>2022</v>
      </c>
      <c r="B395" t="s">
        <v>63</v>
      </c>
      <c r="C395" t="s">
        <v>17</v>
      </c>
      <c r="D395">
        <v>5242</v>
      </c>
      <c r="E395">
        <v>24637</v>
      </c>
      <c r="F395" t="s">
        <v>7</v>
      </c>
    </row>
    <row r="396" spans="1:6" x14ac:dyDescent="0.3">
      <c r="A396">
        <v>2022</v>
      </c>
      <c r="B396" t="s">
        <v>63</v>
      </c>
      <c r="C396" t="s">
        <v>18</v>
      </c>
      <c r="D396">
        <v>32842</v>
      </c>
      <c r="E396">
        <v>31054</v>
      </c>
      <c r="F396" t="s">
        <v>7</v>
      </c>
    </row>
    <row r="397" spans="1:6" x14ac:dyDescent="0.3">
      <c r="A397">
        <v>2022</v>
      </c>
      <c r="B397" t="s">
        <v>63</v>
      </c>
      <c r="C397" t="s">
        <v>19</v>
      </c>
      <c r="D397">
        <v>16068</v>
      </c>
      <c r="E397">
        <v>26493</v>
      </c>
      <c r="F397" t="s">
        <v>9</v>
      </c>
    </row>
    <row r="398" spans="1:6" x14ac:dyDescent="0.3">
      <c r="A398">
        <v>2022</v>
      </c>
      <c r="B398" t="s">
        <v>63</v>
      </c>
      <c r="C398" t="s">
        <v>20</v>
      </c>
      <c r="D398">
        <v>8734</v>
      </c>
      <c r="E398">
        <v>24002</v>
      </c>
      <c r="F398" t="s">
        <v>9</v>
      </c>
    </row>
    <row r="399" spans="1:6" x14ac:dyDescent="0.3">
      <c r="A399">
        <v>2022</v>
      </c>
      <c r="B399" t="s">
        <v>63</v>
      </c>
      <c r="C399" t="s">
        <v>21</v>
      </c>
      <c r="D399">
        <v>6792</v>
      </c>
      <c r="E399">
        <v>24088</v>
      </c>
      <c r="F399" t="s">
        <v>7</v>
      </c>
    </row>
    <row r="400" spans="1:6" x14ac:dyDescent="0.3">
      <c r="A400">
        <v>2022</v>
      </c>
      <c r="B400" t="s">
        <v>63</v>
      </c>
      <c r="C400" t="s">
        <v>22</v>
      </c>
      <c r="D400">
        <v>10331</v>
      </c>
      <c r="E400">
        <v>25522</v>
      </c>
      <c r="F400" t="s">
        <v>7</v>
      </c>
    </row>
    <row r="401" spans="1:6" x14ac:dyDescent="0.3">
      <c r="A401">
        <v>2022</v>
      </c>
      <c r="B401" t="s">
        <v>63</v>
      </c>
      <c r="C401" t="s">
        <v>23</v>
      </c>
      <c r="D401">
        <v>13351</v>
      </c>
      <c r="E401">
        <v>28216</v>
      </c>
      <c r="F401" t="s">
        <v>9</v>
      </c>
    </row>
    <row r="402" spans="1:6" x14ac:dyDescent="0.3">
      <c r="A402">
        <v>2022</v>
      </c>
      <c r="B402" t="s">
        <v>63</v>
      </c>
      <c r="C402" t="s">
        <v>24</v>
      </c>
      <c r="D402">
        <v>5172</v>
      </c>
      <c r="E402">
        <v>31112</v>
      </c>
      <c r="F402" t="s">
        <v>7</v>
      </c>
    </row>
    <row r="403" spans="1:6" x14ac:dyDescent="0.3">
      <c r="A403">
        <v>2022</v>
      </c>
      <c r="B403" t="s">
        <v>63</v>
      </c>
      <c r="C403" t="s">
        <v>25</v>
      </c>
      <c r="D403">
        <v>14823</v>
      </c>
      <c r="E403">
        <v>32383</v>
      </c>
      <c r="F403" t="s">
        <v>9</v>
      </c>
    </row>
    <row r="404" spans="1:6" x14ac:dyDescent="0.3">
      <c r="A404">
        <v>2022</v>
      </c>
      <c r="B404" t="s">
        <v>63</v>
      </c>
      <c r="C404" t="s">
        <v>26</v>
      </c>
      <c r="D404">
        <v>20158</v>
      </c>
      <c r="E404">
        <v>36457</v>
      </c>
      <c r="F404" t="s">
        <v>7</v>
      </c>
    </row>
    <row r="405" spans="1:6" x14ac:dyDescent="0.3">
      <c r="A405">
        <v>2022</v>
      </c>
      <c r="B405" t="s">
        <v>63</v>
      </c>
      <c r="C405" t="s">
        <v>27</v>
      </c>
      <c r="D405">
        <v>23032</v>
      </c>
      <c r="E405">
        <v>28254</v>
      </c>
      <c r="F405" t="s">
        <v>7</v>
      </c>
    </row>
    <row r="406" spans="1:6" x14ac:dyDescent="0.3">
      <c r="A406">
        <v>2022</v>
      </c>
      <c r="B406" t="s">
        <v>63</v>
      </c>
      <c r="C406" t="s">
        <v>28</v>
      </c>
      <c r="D406">
        <v>15355</v>
      </c>
      <c r="E406">
        <v>30167</v>
      </c>
      <c r="F406" t="s">
        <v>9</v>
      </c>
    </row>
    <row r="407" spans="1:6" x14ac:dyDescent="0.3">
      <c r="A407">
        <v>2022</v>
      </c>
      <c r="B407" t="s">
        <v>63</v>
      </c>
      <c r="C407" t="s">
        <v>29</v>
      </c>
      <c r="D407">
        <v>6644</v>
      </c>
      <c r="E407">
        <v>24380</v>
      </c>
      <c r="F407" t="s">
        <v>9</v>
      </c>
    </row>
    <row r="408" spans="1:6" x14ac:dyDescent="0.3">
      <c r="A408">
        <v>2022</v>
      </c>
      <c r="B408" t="s">
        <v>63</v>
      </c>
      <c r="C408" t="s">
        <v>30</v>
      </c>
      <c r="D408">
        <v>15398</v>
      </c>
      <c r="E408">
        <v>28154</v>
      </c>
      <c r="F408" t="s">
        <v>7</v>
      </c>
    </row>
    <row r="409" spans="1:6" x14ac:dyDescent="0.3">
      <c r="A409">
        <v>2022</v>
      </c>
      <c r="B409" t="s">
        <v>63</v>
      </c>
      <c r="C409" t="s">
        <v>31</v>
      </c>
      <c r="D409">
        <v>5182</v>
      </c>
      <c r="E409">
        <v>27078</v>
      </c>
      <c r="F409" t="s">
        <v>7</v>
      </c>
    </row>
    <row r="410" spans="1:6" x14ac:dyDescent="0.3">
      <c r="A410">
        <v>2022</v>
      </c>
      <c r="B410" t="s">
        <v>63</v>
      </c>
      <c r="C410" t="s">
        <v>32</v>
      </c>
      <c r="D410">
        <v>5552</v>
      </c>
      <c r="E410">
        <v>24131</v>
      </c>
      <c r="F410" t="s">
        <v>9</v>
      </c>
    </row>
    <row r="411" spans="1:6" x14ac:dyDescent="0.3">
      <c r="A411">
        <v>2022</v>
      </c>
      <c r="B411" t="s">
        <v>63</v>
      </c>
      <c r="C411" t="s">
        <v>33</v>
      </c>
      <c r="D411">
        <v>8698</v>
      </c>
      <c r="E411">
        <v>40061</v>
      </c>
      <c r="F411" t="s">
        <v>9</v>
      </c>
    </row>
    <row r="412" spans="1:6" x14ac:dyDescent="0.3">
      <c r="A412">
        <v>2022</v>
      </c>
      <c r="B412" t="s">
        <v>63</v>
      </c>
      <c r="C412" t="s">
        <v>34</v>
      </c>
      <c r="D412">
        <v>4677</v>
      </c>
      <c r="E412">
        <v>30729</v>
      </c>
      <c r="F412" t="s">
        <v>9</v>
      </c>
    </row>
    <row r="413" spans="1:6" x14ac:dyDescent="0.3">
      <c r="A413">
        <v>2022</v>
      </c>
      <c r="B413" t="s">
        <v>63</v>
      </c>
      <c r="C413" t="s">
        <v>35</v>
      </c>
      <c r="D413">
        <v>24584</v>
      </c>
      <c r="E413">
        <v>34639</v>
      </c>
      <c r="F413" t="s">
        <v>9</v>
      </c>
    </row>
    <row r="414" spans="1:6" x14ac:dyDescent="0.3">
      <c r="A414">
        <v>2022</v>
      </c>
      <c r="B414" t="s">
        <v>63</v>
      </c>
      <c r="C414" t="s">
        <v>36</v>
      </c>
      <c r="D414">
        <v>5276</v>
      </c>
      <c r="E414">
        <v>25988</v>
      </c>
      <c r="F414" t="s">
        <v>9</v>
      </c>
    </row>
    <row r="415" spans="1:6" x14ac:dyDescent="0.3">
      <c r="A415">
        <v>2022</v>
      </c>
      <c r="B415" t="s">
        <v>63</v>
      </c>
      <c r="C415" t="s">
        <v>37</v>
      </c>
      <c r="D415">
        <v>64959</v>
      </c>
      <c r="E415">
        <v>42986</v>
      </c>
      <c r="F415" t="s">
        <v>7</v>
      </c>
    </row>
    <row r="416" spans="1:6" x14ac:dyDescent="0.3">
      <c r="A416">
        <v>2022</v>
      </c>
      <c r="B416" t="s">
        <v>63</v>
      </c>
      <c r="C416" t="s">
        <v>38</v>
      </c>
      <c r="D416">
        <v>27015</v>
      </c>
      <c r="E416">
        <v>27462</v>
      </c>
      <c r="F416" t="s">
        <v>7</v>
      </c>
    </row>
    <row r="417" spans="1:6" x14ac:dyDescent="0.3">
      <c r="A417">
        <v>2022</v>
      </c>
      <c r="B417" t="s">
        <v>63</v>
      </c>
      <c r="C417" t="s">
        <v>39</v>
      </c>
      <c r="D417">
        <v>2621</v>
      </c>
      <c r="E417">
        <v>25193</v>
      </c>
      <c r="F417" t="s">
        <v>9</v>
      </c>
    </row>
    <row r="418" spans="1:6" x14ac:dyDescent="0.3">
      <c r="A418">
        <v>2022</v>
      </c>
      <c r="B418" t="s">
        <v>63</v>
      </c>
      <c r="C418" t="s">
        <v>40</v>
      </c>
      <c r="D418">
        <v>29197</v>
      </c>
      <c r="E418">
        <v>27027</v>
      </c>
      <c r="F418" t="s">
        <v>7</v>
      </c>
    </row>
    <row r="419" spans="1:6" x14ac:dyDescent="0.3">
      <c r="A419">
        <v>2022</v>
      </c>
      <c r="B419" t="s">
        <v>63</v>
      </c>
      <c r="C419" t="s">
        <v>41</v>
      </c>
      <c r="D419">
        <v>9364</v>
      </c>
      <c r="E419">
        <v>25310</v>
      </c>
      <c r="F419" t="s">
        <v>7</v>
      </c>
    </row>
    <row r="420" spans="1:6" x14ac:dyDescent="0.3">
      <c r="A420">
        <v>2022</v>
      </c>
      <c r="B420" t="s">
        <v>63</v>
      </c>
      <c r="C420" t="s">
        <v>42</v>
      </c>
      <c r="D420">
        <v>13993</v>
      </c>
      <c r="E420">
        <v>30338</v>
      </c>
      <c r="F420" t="s">
        <v>9</v>
      </c>
    </row>
    <row r="421" spans="1:6" x14ac:dyDescent="0.3">
      <c r="A421">
        <v>2022</v>
      </c>
      <c r="B421" t="s">
        <v>63</v>
      </c>
      <c r="C421" t="s">
        <v>43</v>
      </c>
      <c r="D421">
        <v>33532</v>
      </c>
      <c r="E421">
        <v>28945</v>
      </c>
      <c r="F421" t="s">
        <v>9</v>
      </c>
    </row>
    <row r="422" spans="1:6" x14ac:dyDescent="0.3">
      <c r="A422">
        <v>2022</v>
      </c>
      <c r="B422" t="s">
        <v>63</v>
      </c>
      <c r="C422" t="s">
        <v>44</v>
      </c>
      <c r="D422">
        <v>3890</v>
      </c>
      <c r="E422">
        <v>30733</v>
      </c>
      <c r="F422" t="s">
        <v>7</v>
      </c>
    </row>
    <row r="423" spans="1:6" x14ac:dyDescent="0.3">
      <c r="A423">
        <v>2022</v>
      </c>
      <c r="B423" t="s">
        <v>63</v>
      </c>
      <c r="C423" t="s">
        <v>45</v>
      </c>
      <c r="D423">
        <v>13676</v>
      </c>
      <c r="E423">
        <v>25677</v>
      </c>
      <c r="F423" t="s">
        <v>7</v>
      </c>
    </row>
    <row r="424" spans="1:6" x14ac:dyDescent="0.3">
      <c r="A424">
        <v>2022</v>
      </c>
      <c r="B424" t="s">
        <v>63</v>
      </c>
      <c r="C424" t="s">
        <v>46</v>
      </c>
      <c r="D424">
        <v>3184</v>
      </c>
      <c r="E424">
        <v>24829</v>
      </c>
      <c r="F424" t="s">
        <v>9</v>
      </c>
    </row>
    <row r="425" spans="1:6" x14ac:dyDescent="0.3">
      <c r="A425">
        <v>2022</v>
      </c>
      <c r="B425" t="s">
        <v>63</v>
      </c>
      <c r="C425" t="s">
        <v>47</v>
      </c>
      <c r="D425">
        <v>17443</v>
      </c>
      <c r="E425">
        <v>29771</v>
      </c>
      <c r="F425" t="s">
        <v>7</v>
      </c>
    </row>
    <row r="426" spans="1:6" x14ac:dyDescent="0.3">
      <c r="A426">
        <v>2022</v>
      </c>
      <c r="B426" t="s">
        <v>63</v>
      </c>
      <c r="C426" t="s">
        <v>48</v>
      </c>
      <c r="D426">
        <v>66777</v>
      </c>
      <c r="E426">
        <v>29001</v>
      </c>
      <c r="F426" t="s">
        <v>9</v>
      </c>
    </row>
    <row r="427" spans="1:6" x14ac:dyDescent="0.3">
      <c r="A427">
        <v>2022</v>
      </c>
      <c r="B427" t="s">
        <v>63</v>
      </c>
      <c r="C427" t="s">
        <v>49</v>
      </c>
      <c r="D427">
        <v>7766</v>
      </c>
      <c r="E427">
        <v>27580</v>
      </c>
      <c r="F427" t="s">
        <v>7</v>
      </c>
    </row>
    <row r="428" spans="1:6" x14ac:dyDescent="0.3">
      <c r="A428">
        <v>2022</v>
      </c>
      <c r="B428" t="s">
        <v>63</v>
      </c>
      <c r="C428" t="s">
        <v>50</v>
      </c>
      <c r="D428">
        <v>2220</v>
      </c>
      <c r="E428">
        <v>32068</v>
      </c>
      <c r="F428" t="s">
        <v>7</v>
      </c>
    </row>
    <row r="429" spans="1:6" x14ac:dyDescent="0.3">
      <c r="A429">
        <v>2022</v>
      </c>
      <c r="B429" t="s">
        <v>63</v>
      </c>
      <c r="C429" t="s">
        <v>51</v>
      </c>
      <c r="D429">
        <v>20954</v>
      </c>
      <c r="E429">
        <v>28634</v>
      </c>
      <c r="F429" t="s">
        <v>9</v>
      </c>
    </row>
    <row r="430" spans="1:6" x14ac:dyDescent="0.3">
      <c r="A430">
        <v>2022</v>
      </c>
      <c r="B430" t="s">
        <v>63</v>
      </c>
      <c r="C430" t="s">
        <v>52</v>
      </c>
      <c r="D430">
        <v>20710</v>
      </c>
      <c r="E430">
        <v>32657</v>
      </c>
      <c r="F430" t="s">
        <v>9</v>
      </c>
    </row>
    <row r="431" spans="1:6" x14ac:dyDescent="0.3">
      <c r="A431">
        <v>2022</v>
      </c>
      <c r="B431" t="s">
        <v>63</v>
      </c>
      <c r="C431" t="s">
        <v>53</v>
      </c>
      <c r="D431">
        <v>4602</v>
      </c>
      <c r="E431">
        <v>24945</v>
      </c>
      <c r="F431" t="s">
        <v>7</v>
      </c>
    </row>
    <row r="432" spans="1:6" x14ac:dyDescent="0.3">
      <c r="A432">
        <v>2022</v>
      </c>
      <c r="B432" t="s">
        <v>63</v>
      </c>
      <c r="C432" t="s">
        <v>54</v>
      </c>
      <c r="D432">
        <v>16783</v>
      </c>
      <c r="E432">
        <v>25473</v>
      </c>
      <c r="F432" t="s">
        <v>7</v>
      </c>
    </row>
    <row r="433" spans="1:6" x14ac:dyDescent="0.3">
      <c r="A433">
        <v>2022</v>
      </c>
      <c r="B433" t="s">
        <v>63</v>
      </c>
      <c r="C433" t="s">
        <v>55</v>
      </c>
      <c r="D433">
        <v>2418</v>
      </c>
      <c r="E433">
        <v>29041</v>
      </c>
      <c r="F433" t="s">
        <v>9</v>
      </c>
    </row>
    <row r="434" spans="1:6" x14ac:dyDescent="0.3">
      <c r="A434">
        <v>2022</v>
      </c>
      <c r="B434" t="s">
        <v>64</v>
      </c>
      <c r="C434" t="s">
        <v>6</v>
      </c>
      <c r="D434">
        <v>9048</v>
      </c>
      <c r="E434">
        <v>47437</v>
      </c>
      <c r="F434" t="s">
        <v>9</v>
      </c>
    </row>
    <row r="435" spans="1:6" x14ac:dyDescent="0.3">
      <c r="A435">
        <v>2022</v>
      </c>
      <c r="B435" t="s">
        <v>64</v>
      </c>
      <c r="C435" t="s">
        <v>8</v>
      </c>
      <c r="D435">
        <v>10878</v>
      </c>
      <c r="E435">
        <v>48482</v>
      </c>
      <c r="F435" t="s">
        <v>9</v>
      </c>
    </row>
    <row r="436" spans="1:6" x14ac:dyDescent="0.3">
      <c r="A436">
        <v>2022</v>
      </c>
      <c r="B436" t="s">
        <v>64</v>
      </c>
      <c r="C436" t="s">
        <v>10</v>
      </c>
      <c r="D436">
        <v>5464</v>
      </c>
      <c r="E436">
        <v>44111</v>
      </c>
      <c r="F436" t="s">
        <v>9</v>
      </c>
    </row>
    <row r="437" spans="1:6" x14ac:dyDescent="0.3">
      <c r="A437">
        <v>2022</v>
      </c>
      <c r="B437" t="s">
        <v>64</v>
      </c>
      <c r="C437" t="s">
        <v>11</v>
      </c>
      <c r="D437">
        <v>97116</v>
      </c>
      <c r="E437">
        <v>53080</v>
      </c>
      <c r="F437" t="s">
        <v>9</v>
      </c>
    </row>
    <row r="438" spans="1:6" x14ac:dyDescent="0.3">
      <c r="A438">
        <v>2022</v>
      </c>
      <c r="B438" t="s">
        <v>64</v>
      </c>
      <c r="C438" t="s">
        <v>12</v>
      </c>
      <c r="D438">
        <v>16860</v>
      </c>
      <c r="E438">
        <v>51642</v>
      </c>
      <c r="F438" t="s">
        <v>7</v>
      </c>
    </row>
    <row r="439" spans="1:6" x14ac:dyDescent="0.3">
      <c r="A439">
        <v>2022</v>
      </c>
      <c r="B439" t="s">
        <v>64</v>
      </c>
      <c r="C439" t="s">
        <v>13</v>
      </c>
      <c r="D439">
        <v>12480</v>
      </c>
      <c r="E439">
        <v>48136</v>
      </c>
      <c r="F439" t="s">
        <v>7</v>
      </c>
    </row>
    <row r="440" spans="1:6" x14ac:dyDescent="0.3">
      <c r="A440">
        <v>2022</v>
      </c>
      <c r="B440" t="s">
        <v>64</v>
      </c>
      <c r="C440" t="s">
        <v>14</v>
      </c>
      <c r="D440">
        <v>2088</v>
      </c>
      <c r="E440">
        <v>44135</v>
      </c>
      <c r="F440" t="s">
        <v>9</v>
      </c>
    </row>
    <row r="441" spans="1:6" x14ac:dyDescent="0.3">
      <c r="A441">
        <v>2022</v>
      </c>
      <c r="B441" t="s">
        <v>64</v>
      </c>
      <c r="C441" t="s">
        <v>15</v>
      </c>
      <c r="D441">
        <v>54871</v>
      </c>
      <c r="E441">
        <v>47154</v>
      </c>
      <c r="F441" t="s">
        <v>7</v>
      </c>
    </row>
    <row r="442" spans="1:6" x14ac:dyDescent="0.3">
      <c r="A442">
        <v>2022</v>
      </c>
      <c r="B442" t="s">
        <v>64</v>
      </c>
      <c r="C442" t="s">
        <v>16</v>
      </c>
      <c r="D442">
        <v>19294</v>
      </c>
      <c r="E442">
        <v>47319</v>
      </c>
      <c r="F442" t="s">
        <v>7</v>
      </c>
    </row>
    <row r="443" spans="1:6" x14ac:dyDescent="0.3">
      <c r="A443">
        <v>2022</v>
      </c>
      <c r="B443" t="s">
        <v>64</v>
      </c>
      <c r="C443" t="s">
        <v>17</v>
      </c>
      <c r="D443">
        <v>4119</v>
      </c>
      <c r="E443">
        <v>41029</v>
      </c>
      <c r="F443" t="s">
        <v>9</v>
      </c>
    </row>
    <row r="444" spans="1:6" x14ac:dyDescent="0.3">
      <c r="A444">
        <v>2022</v>
      </c>
      <c r="B444" t="s">
        <v>64</v>
      </c>
      <c r="C444" t="s">
        <v>18</v>
      </c>
      <c r="D444">
        <v>35477</v>
      </c>
      <c r="E444">
        <v>54230</v>
      </c>
      <c r="F444" t="s">
        <v>9</v>
      </c>
    </row>
    <row r="445" spans="1:6" x14ac:dyDescent="0.3">
      <c r="A445">
        <v>2022</v>
      </c>
      <c r="B445" t="s">
        <v>64</v>
      </c>
      <c r="C445" t="s">
        <v>19</v>
      </c>
      <c r="D445">
        <v>13233</v>
      </c>
      <c r="E445">
        <v>42636</v>
      </c>
      <c r="F445" t="s">
        <v>7</v>
      </c>
    </row>
    <row r="446" spans="1:6" x14ac:dyDescent="0.3">
      <c r="A446">
        <v>2022</v>
      </c>
      <c r="B446" t="s">
        <v>64</v>
      </c>
      <c r="C446" t="s">
        <v>20</v>
      </c>
      <c r="D446">
        <v>7585</v>
      </c>
      <c r="E446">
        <v>46163</v>
      </c>
      <c r="F446" t="s">
        <v>7</v>
      </c>
    </row>
    <row r="447" spans="1:6" x14ac:dyDescent="0.3">
      <c r="A447">
        <v>2022</v>
      </c>
      <c r="B447" t="s">
        <v>64</v>
      </c>
      <c r="C447" t="s">
        <v>21</v>
      </c>
      <c r="D447">
        <v>5873</v>
      </c>
      <c r="E447">
        <v>44965</v>
      </c>
      <c r="F447" t="s">
        <v>9</v>
      </c>
    </row>
    <row r="448" spans="1:6" x14ac:dyDescent="0.3">
      <c r="A448">
        <v>2022</v>
      </c>
      <c r="B448" t="s">
        <v>64</v>
      </c>
      <c r="C448" t="s">
        <v>22</v>
      </c>
      <c r="D448">
        <v>9084</v>
      </c>
      <c r="E448">
        <v>44895</v>
      </c>
      <c r="F448" t="s">
        <v>7</v>
      </c>
    </row>
    <row r="449" spans="1:6" x14ac:dyDescent="0.3">
      <c r="A449">
        <v>2022</v>
      </c>
      <c r="B449" t="s">
        <v>64</v>
      </c>
      <c r="C449" t="s">
        <v>23</v>
      </c>
      <c r="D449">
        <v>9437</v>
      </c>
      <c r="E449">
        <v>47226</v>
      </c>
      <c r="F449" t="s">
        <v>9</v>
      </c>
    </row>
    <row r="450" spans="1:6" x14ac:dyDescent="0.3">
      <c r="A450">
        <v>2022</v>
      </c>
      <c r="B450" t="s">
        <v>64</v>
      </c>
      <c r="C450" t="s">
        <v>24</v>
      </c>
      <c r="D450">
        <v>3830</v>
      </c>
      <c r="E450">
        <v>45497</v>
      </c>
      <c r="F450" t="s">
        <v>7</v>
      </c>
    </row>
    <row r="451" spans="1:6" x14ac:dyDescent="0.3">
      <c r="A451">
        <v>2022</v>
      </c>
      <c r="B451" t="s">
        <v>64</v>
      </c>
      <c r="C451" t="s">
        <v>25</v>
      </c>
      <c r="D451">
        <v>19028</v>
      </c>
      <c r="E451">
        <v>54238</v>
      </c>
      <c r="F451" t="s">
        <v>7</v>
      </c>
    </row>
    <row r="452" spans="1:6" x14ac:dyDescent="0.3">
      <c r="A452">
        <v>2022</v>
      </c>
      <c r="B452" t="s">
        <v>64</v>
      </c>
      <c r="C452" t="s">
        <v>26</v>
      </c>
      <c r="D452">
        <v>21927</v>
      </c>
      <c r="E452">
        <v>52345</v>
      </c>
      <c r="F452" t="s">
        <v>9</v>
      </c>
    </row>
    <row r="453" spans="1:6" x14ac:dyDescent="0.3">
      <c r="A453">
        <v>2022</v>
      </c>
      <c r="B453" t="s">
        <v>64</v>
      </c>
      <c r="C453" t="s">
        <v>27</v>
      </c>
      <c r="D453">
        <v>25486</v>
      </c>
      <c r="E453">
        <v>45650</v>
      </c>
      <c r="F453" t="s">
        <v>9</v>
      </c>
    </row>
    <row r="454" spans="1:6" x14ac:dyDescent="0.3">
      <c r="A454">
        <v>2022</v>
      </c>
      <c r="B454" t="s">
        <v>64</v>
      </c>
      <c r="C454" t="s">
        <v>28</v>
      </c>
      <c r="D454">
        <v>17118</v>
      </c>
      <c r="E454">
        <v>45485</v>
      </c>
      <c r="F454" t="s">
        <v>7</v>
      </c>
    </row>
    <row r="455" spans="1:6" x14ac:dyDescent="0.3">
      <c r="A455">
        <v>2022</v>
      </c>
      <c r="B455" t="s">
        <v>64</v>
      </c>
      <c r="C455" t="s">
        <v>29</v>
      </c>
      <c r="D455">
        <v>4625</v>
      </c>
      <c r="E455">
        <v>44520</v>
      </c>
      <c r="F455" t="s">
        <v>7</v>
      </c>
    </row>
    <row r="456" spans="1:6" x14ac:dyDescent="0.3">
      <c r="A456">
        <v>2022</v>
      </c>
      <c r="B456" t="s">
        <v>64</v>
      </c>
      <c r="C456" t="s">
        <v>30</v>
      </c>
      <c r="D456">
        <v>13399</v>
      </c>
      <c r="E456">
        <v>44496</v>
      </c>
      <c r="F456" t="s">
        <v>9</v>
      </c>
    </row>
    <row r="457" spans="1:6" x14ac:dyDescent="0.3">
      <c r="A457">
        <v>2022</v>
      </c>
      <c r="B457" t="s">
        <v>64</v>
      </c>
      <c r="C457" t="s">
        <v>31</v>
      </c>
      <c r="D457">
        <v>4199</v>
      </c>
      <c r="E457">
        <v>40349</v>
      </c>
      <c r="F457" t="s">
        <v>9</v>
      </c>
    </row>
    <row r="458" spans="1:6" x14ac:dyDescent="0.3">
      <c r="A458">
        <v>2022</v>
      </c>
      <c r="B458" t="s">
        <v>64</v>
      </c>
      <c r="C458" t="s">
        <v>32</v>
      </c>
      <c r="D458">
        <v>4602</v>
      </c>
      <c r="E458">
        <v>42266</v>
      </c>
      <c r="F458" t="s">
        <v>9</v>
      </c>
    </row>
    <row r="459" spans="1:6" x14ac:dyDescent="0.3">
      <c r="A459">
        <v>2022</v>
      </c>
      <c r="B459" t="s">
        <v>64</v>
      </c>
      <c r="C459" t="s">
        <v>33</v>
      </c>
      <c r="D459">
        <v>5067</v>
      </c>
      <c r="E459">
        <v>47698</v>
      </c>
      <c r="F459" t="s">
        <v>9</v>
      </c>
    </row>
    <row r="460" spans="1:6" x14ac:dyDescent="0.3">
      <c r="A460">
        <v>2022</v>
      </c>
      <c r="B460" t="s">
        <v>64</v>
      </c>
      <c r="C460" t="s">
        <v>34</v>
      </c>
      <c r="D460">
        <v>4109</v>
      </c>
      <c r="E460">
        <v>49107</v>
      </c>
      <c r="F460" t="s">
        <v>9</v>
      </c>
    </row>
    <row r="461" spans="1:6" x14ac:dyDescent="0.3">
      <c r="A461">
        <v>2022</v>
      </c>
      <c r="B461" t="s">
        <v>64</v>
      </c>
      <c r="C461" t="s">
        <v>35</v>
      </c>
      <c r="D461">
        <v>24307</v>
      </c>
      <c r="E461">
        <v>47197</v>
      </c>
      <c r="F461" t="s">
        <v>7</v>
      </c>
    </row>
    <row r="462" spans="1:6" x14ac:dyDescent="0.3">
      <c r="A462">
        <v>2022</v>
      </c>
      <c r="B462" t="s">
        <v>64</v>
      </c>
      <c r="C462" t="s">
        <v>36</v>
      </c>
      <c r="D462">
        <v>4261</v>
      </c>
      <c r="E462">
        <v>44699</v>
      </c>
      <c r="F462" t="s">
        <v>7</v>
      </c>
    </row>
    <row r="463" spans="1:6" x14ac:dyDescent="0.3">
      <c r="A463">
        <v>2022</v>
      </c>
      <c r="B463" t="s">
        <v>64</v>
      </c>
      <c r="C463" t="s">
        <v>37</v>
      </c>
      <c r="D463">
        <v>70935</v>
      </c>
      <c r="E463">
        <v>55001</v>
      </c>
      <c r="F463" t="s">
        <v>9</v>
      </c>
    </row>
    <row r="464" spans="1:6" x14ac:dyDescent="0.3">
      <c r="A464">
        <v>2022</v>
      </c>
      <c r="B464" t="s">
        <v>64</v>
      </c>
      <c r="C464" t="s">
        <v>38</v>
      </c>
      <c r="D464">
        <v>26011</v>
      </c>
      <c r="E464">
        <v>45794</v>
      </c>
      <c r="F464" t="s">
        <v>7</v>
      </c>
    </row>
    <row r="465" spans="1:6" x14ac:dyDescent="0.3">
      <c r="A465">
        <v>2022</v>
      </c>
      <c r="B465" t="s">
        <v>64</v>
      </c>
      <c r="C465" t="s">
        <v>39</v>
      </c>
      <c r="D465">
        <v>2141</v>
      </c>
      <c r="E465">
        <v>46484</v>
      </c>
      <c r="F465" t="s">
        <v>7</v>
      </c>
    </row>
    <row r="466" spans="1:6" x14ac:dyDescent="0.3">
      <c r="A466">
        <v>2022</v>
      </c>
      <c r="B466" t="s">
        <v>64</v>
      </c>
      <c r="C466" t="s">
        <v>40</v>
      </c>
      <c r="D466">
        <v>23929</v>
      </c>
      <c r="E466">
        <v>44332</v>
      </c>
      <c r="F466" t="s">
        <v>9</v>
      </c>
    </row>
    <row r="467" spans="1:6" x14ac:dyDescent="0.3">
      <c r="A467">
        <v>2022</v>
      </c>
      <c r="B467" t="s">
        <v>64</v>
      </c>
      <c r="C467" t="s">
        <v>41</v>
      </c>
      <c r="D467">
        <v>6600</v>
      </c>
      <c r="E467">
        <v>43686</v>
      </c>
      <c r="F467" t="s">
        <v>9</v>
      </c>
    </row>
    <row r="468" spans="1:6" x14ac:dyDescent="0.3">
      <c r="A468">
        <v>2022</v>
      </c>
      <c r="B468" t="s">
        <v>64</v>
      </c>
      <c r="C468" t="s">
        <v>42</v>
      </c>
      <c r="D468">
        <v>14853</v>
      </c>
      <c r="E468">
        <v>47296</v>
      </c>
      <c r="F468" t="s">
        <v>7</v>
      </c>
    </row>
    <row r="469" spans="1:6" x14ac:dyDescent="0.3">
      <c r="A469">
        <v>2022</v>
      </c>
      <c r="B469" t="s">
        <v>64</v>
      </c>
      <c r="C469" t="s">
        <v>43</v>
      </c>
      <c r="D469">
        <v>33590</v>
      </c>
      <c r="E469">
        <v>45396</v>
      </c>
      <c r="F469" t="s">
        <v>7</v>
      </c>
    </row>
    <row r="470" spans="1:6" x14ac:dyDescent="0.3">
      <c r="A470">
        <v>2022</v>
      </c>
      <c r="B470" t="s">
        <v>64</v>
      </c>
      <c r="C470" t="s">
        <v>44</v>
      </c>
      <c r="D470">
        <v>3576</v>
      </c>
      <c r="E470">
        <v>44763</v>
      </c>
      <c r="F470" t="s">
        <v>9</v>
      </c>
    </row>
    <row r="471" spans="1:6" x14ac:dyDescent="0.3">
      <c r="A471">
        <v>2022</v>
      </c>
      <c r="B471" t="s">
        <v>64</v>
      </c>
      <c r="C471" t="s">
        <v>45</v>
      </c>
      <c r="D471">
        <v>10267</v>
      </c>
      <c r="E471">
        <v>44110</v>
      </c>
      <c r="F471" t="s">
        <v>7</v>
      </c>
    </row>
    <row r="472" spans="1:6" x14ac:dyDescent="0.3">
      <c r="A472">
        <v>2022</v>
      </c>
      <c r="B472" t="s">
        <v>64</v>
      </c>
      <c r="C472" t="s">
        <v>46</v>
      </c>
      <c r="D472">
        <v>2313</v>
      </c>
      <c r="E472">
        <v>44165</v>
      </c>
      <c r="F472" t="s">
        <v>9</v>
      </c>
    </row>
    <row r="473" spans="1:6" x14ac:dyDescent="0.3">
      <c r="A473">
        <v>2022</v>
      </c>
      <c r="B473" t="s">
        <v>64</v>
      </c>
      <c r="C473" t="s">
        <v>47</v>
      </c>
      <c r="D473">
        <v>12651</v>
      </c>
      <c r="E473">
        <v>46323</v>
      </c>
      <c r="F473" t="s">
        <v>7</v>
      </c>
    </row>
    <row r="474" spans="1:6" x14ac:dyDescent="0.3">
      <c r="A474">
        <v>2022</v>
      </c>
      <c r="B474" t="s">
        <v>64</v>
      </c>
      <c r="C474" t="s">
        <v>48</v>
      </c>
      <c r="D474">
        <v>57936</v>
      </c>
      <c r="E474">
        <v>50055</v>
      </c>
      <c r="F474" t="s">
        <v>7</v>
      </c>
    </row>
    <row r="475" spans="1:6" x14ac:dyDescent="0.3">
      <c r="A475">
        <v>2022</v>
      </c>
      <c r="B475" t="s">
        <v>64</v>
      </c>
      <c r="C475" t="s">
        <v>49</v>
      </c>
      <c r="D475">
        <v>6849</v>
      </c>
      <c r="E475">
        <v>45528</v>
      </c>
      <c r="F475" t="s">
        <v>9</v>
      </c>
    </row>
    <row r="476" spans="1:6" x14ac:dyDescent="0.3">
      <c r="A476">
        <v>2022</v>
      </c>
      <c r="B476" t="s">
        <v>64</v>
      </c>
      <c r="C476" t="s">
        <v>50</v>
      </c>
      <c r="D476">
        <v>1995</v>
      </c>
      <c r="E476">
        <v>47304</v>
      </c>
      <c r="F476" t="s">
        <v>9</v>
      </c>
    </row>
    <row r="477" spans="1:6" x14ac:dyDescent="0.3">
      <c r="A477">
        <v>2022</v>
      </c>
      <c r="B477" t="s">
        <v>64</v>
      </c>
      <c r="C477" t="s">
        <v>51</v>
      </c>
      <c r="D477">
        <v>29516</v>
      </c>
      <c r="E477">
        <v>56744</v>
      </c>
      <c r="F477" t="s">
        <v>7</v>
      </c>
    </row>
    <row r="478" spans="1:6" x14ac:dyDescent="0.3">
      <c r="A478">
        <v>2022</v>
      </c>
      <c r="B478" t="s">
        <v>64</v>
      </c>
      <c r="C478" t="s">
        <v>52</v>
      </c>
      <c r="D478">
        <v>20259</v>
      </c>
      <c r="E478">
        <v>52691</v>
      </c>
      <c r="F478" t="s">
        <v>7</v>
      </c>
    </row>
    <row r="479" spans="1:6" x14ac:dyDescent="0.3">
      <c r="A479">
        <v>2022</v>
      </c>
      <c r="B479" t="s">
        <v>64</v>
      </c>
      <c r="C479" t="s">
        <v>53</v>
      </c>
      <c r="D479">
        <v>3442</v>
      </c>
      <c r="E479">
        <v>41759</v>
      </c>
      <c r="F479" t="s">
        <v>9</v>
      </c>
    </row>
    <row r="480" spans="1:6" x14ac:dyDescent="0.3">
      <c r="A480">
        <v>2022</v>
      </c>
      <c r="B480" t="s">
        <v>64</v>
      </c>
      <c r="C480" t="s">
        <v>54</v>
      </c>
      <c r="D480">
        <v>13143</v>
      </c>
      <c r="E480">
        <v>42058</v>
      </c>
      <c r="F480" t="s">
        <v>9</v>
      </c>
    </row>
    <row r="481" spans="1:6" x14ac:dyDescent="0.3">
      <c r="A481">
        <v>2022</v>
      </c>
      <c r="B481" t="s">
        <v>64</v>
      </c>
      <c r="C481" t="s">
        <v>55</v>
      </c>
      <c r="D481">
        <v>1669</v>
      </c>
      <c r="E481">
        <v>46253</v>
      </c>
      <c r="F481" t="s">
        <v>9</v>
      </c>
    </row>
    <row r="482" spans="1:6" x14ac:dyDescent="0.3">
      <c r="A482">
        <v>2021</v>
      </c>
      <c r="B482" t="s">
        <v>76</v>
      </c>
      <c r="C482" t="s">
        <v>6</v>
      </c>
      <c r="D482">
        <v>1846</v>
      </c>
      <c r="E482">
        <v>62529</v>
      </c>
      <c r="F482" t="s">
        <v>9</v>
      </c>
    </row>
    <row r="483" spans="1:6" x14ac:dyDescent="0.3">
      <c r="A483">
        <v>2021</v>
      </c>
      <c r="B483" t="s">
        <v>76</v>
      </c>
      <c r="C483" t="s">
        <v>8</v>
      </c>
      <c r="D483">
        <v>1358</v>
      </c>
      <c r="E483">
        <v>58262</v>
      </c>
      <c r="F483" t="s">
        <v>9</v>
      </c>
    </row>
    <row r="484" spans="1:6" x14ac:dyDescent="0.3">
      <c r="A484">
        <v>2021</v>
      </c>
      <c r="B484" t="s">
        <v>76</v>
      </c>
      <c r="C484" t="s">
        <v>10</v>
      </c>
      <c r="D484">
        <v>2577</v>
      </c>
      <c r="E484">
        <v>54299</v>
      </c>
      <c r="F484" t="s">
        <v>7</v>
      </c>
    </row>
    <row r="485" spans="1:6" x14ac:dyDescent="0.3">
      <c r="A485">
        <v>2021</v>
      </c>
      <c r="B485" t="s">
        <v>76</v>
      </c>
      <c r="C485" t="s">
        <v>11</v>
      </c>
      <c r="D485">
        <v>17663</v>
      </c>
      <c r="E485">
        <v>46246</v>
      </c>
      <c r="F485" t="s">
        <v>7</v>
      </c>
    </row>
    <row r="486" spans="1:6" x14ac:dyDescent="0.3">
      <c r="A486">
        <v>2021</v>
      </c>
      <c r="B486" t="s">
        <v>76</v>
      </c>
      <c r="C486" t="s">
        <v>12</v>
      </c>
      <c r="D486">
        <v>3279</v>
      </c>
      <c r="E486">
        <v>96328</v>
      </c>
      <c r="F486" t="s">
        <v>9</v>
      </c>
    </row>
    <row r="487" spans="1:6" x14ac:dyDescent="0.3">
      <c r="A487">
        <v>2021</v>
      </c>
      <c r="B487" t="s">
        <v>76</v>
      </c>
      <c r="C487" t="s">
        <v>13</v>
      </c>
      <c r="D487">
        <v>437</v>
      </c>
      <c r="E487">
        <v>47449</v>
      </c>
      <c r="F487" t="s">
        <v>7</v>
      </c>
    </row>
    <row r="488" spans="1:6" x14ac:dyDescent="0.3">
      <c r="A488">
        <v>2021</v>
      </c>
      <c r="B488" t="s">
        <v>76</v>
      </c>
      <c r="C488" t="s">
        <v>14</v>
      </c>
      <c r="D488">
        <v>180</v>
      </c>
      <c r="E488">
        <v>48123</v>
      </c>
      <c r="F488" t="s">
        <v>7</v>
      </c>
    </row>
    <row r="489" spans="1:6" x14ac:dyDescent="0.3">
      <c r="A489">
        <v>2021</v>
      </c>
      <c r="B489" t="s">
        <v>76</v>
      </c>
      <c r="C489" t="s">
        <v>15</v>
      </c>
      <c r="D489">
        <v>5304</v>
      </c>
      <c r="E489">
        <v>41645</v>
      </c>
      <c r="F489" t="s">
        <v>9</v>
      </c>
    </row>
    <row r="490" spans="1:6" x14ac:dyDescent="0.3">
      <c r="A490">
        <v>2021</v>
      </c>
      <c r="B490" t="s">
        <v>76</v>
      </c>
      <c r="C490" t="s">
        <v>16</v>
      </c>
      <c r="D490">
        <v>2662</v>
      </c>
      <c r="E490">
        <v>49258</v>
      </c>
      <c r="F490" t="s">
        <v>9</v>
      </c>
    </row>
    <row r="491" spans="1:6" x14ac:dyDescent="0.3">
      <c r="A491">
        <v>2021</v>
      </c>
      <c r="B491" t="s">
        <v>76</v>
      </c>
      <c r="C491" t="s">
        <v>17</v>
      </c>
      <c r="D491">
        <v>2401</v>
      </c>
      <c r="E491">
        <v>47105</v>
      </c>
      <c r="F491" t="s">
        <v>7</v>
      </c>
    </row>
    <row r="492" spans="1:6" x14ac:dyDescent="0.3">
      <c r="A492">
        <v>2021</v>
      </c>
      <c r="B492" t="s">
        <v>76</v>
      </c>
      <c r="C492" t="s">
        <v>18</v>
      </c>
      <c r="D492">
        <v>2825</v>
      </c>
      <c r="E492">
        <v>58197</v>
      </c>
      <c r="F492" t="s">
        <v>7</v>
      </c>
    </row>
    <row r="493" spans="1:6" x14ac:dyDescent="0.3">
      <c r="A493">
        <v>2021</v>
      </c>
      <c r="B493" t="s">
        <v>76</v>
      </c>
      <c r="C493" t="s">
        <v>19</v>
      </c>
      <c r="D493">
        <v>2255</v>
      </c>
      <c r="E493">
        <v>56243</v>
      </c>
      <c r="F493" t="s">
        <v>9</v>
      </c>
    </row>
    <row r="494" spans="1:6" x14ac:dyDescent="0.3">
      <c r="A494">
        <v>2021</v>
      </c>
      <c r="B494" t="s">
        <v>76</v>
      </c>
      <c r="C494" t="s">
        <v>20</v>
      </c>
      <c r="D494">
        <v>2916</v>
      </c>
      <c r="E494">
        <v>50087</v>
      </c>
      <c r="F494" t="s">
        <v>7</v>
      </c>
    </row>
    <row r="495" spans="1:6" x14ac:dyDescent="0.3">
      <c r="A495">
        <v>2021</v>
      </c>
      <c r="B495" t="s">
        <v>76</v>
      </c>
      <c r="C495" t="s">
        <v>21</v>
      </c>
      <c r="D495">
        <v>2612</v>
      </c>
      <c r="E495">
        <v>53802</v>
      </c>
      <c r="F495" t="s">
        <v>9</v>
      </c>
    </row>
    <row r="496" spans="1:6" x14ac:dyDescent="0.3">
      <c r="A496">
        <v>2021</v>
      </c>
      <c r="B496" t="s">
        <v>76</v>
      </c>
      <c r="C496" t="s">
        <v>22</v>
      </c>
      <c r="D496">
        <v>1561</v>
      </c>
      <c r="E496">
        <v>62448</v>
      </c>
      <c r="F496" t="s">
        <v>7</v>
      </c>
    </row>
    <row r="497" spans="1:6" x14ac:dyDescent="0.3">
      <c r="A497">
        <v>2021</v>
      </c>
      <c r="B497" t="s">
        <v>76</v>
      </c>
      <c r="C497" t="s">
        <v>23</v>
      </c>
      <c r="D497">
        <v>3133</v>
      </c>
      <c r="E497">
        <v>93820</v>
      </c>
      <c r="F497" t="s">
        <v>7</v>
      </c>
    </row>
    <row r="498" spans="1:6" x14ac:dyDescent="0.3">
      <c r="A498">
        <v>2021</v>
      </c>
      <c r="B498" t="s">
        <v>76</v>
      </c>
      <c r="C498" t="s">
        <v>24</v>
      </c>
      <c r="D498">
        <v>1447</v>
      </c>
      <c r="E498">
        <v>47157</v>
      </c>
      <c r="F498" t="s">
        <v>9</v>
      </c>
    </row>
    <row r="499" spans="1:6" x14ac:dyDescent="0.3">
      <c r="A499">
        <v>2021</v>
      </c>
      <c r="B499" t="s">
        <v>76</v>
      </c>
      <c r="C499" t="s">
        <v>25</v>
      </c>
      <c r="D499">
        <v>723</v>
      </c>
      <c r="E499">
        <v>50642</v>
      </c>
      <c r="F499" t="s">
        <v>9</v>
      </c>
    </row>
    <row r="500" spans="1:6" x14ac:dyDescent="0.3">
      <c r="A500">
        <v>2021</v>
      </c>
      <c r="B500" t="s">
        <v>76</v>
      </c>
      <c r="C500" t="s">
        <v>26</v>
      </c>
      <c r="D500">
        <v>1007</v>
      </c>
      <c r="E500">
        <v>69846</v>
      </c>
      <c r="F500" t="s">
        <v>7</v>
      </c>
    </row>
    <row r="501" spans="1:6" x14ac:dyDescent="0.3">
      <c r="A501">
        <v>2021</v>
      </c>
      <c r="B501" t="s">
        <v>76</v>
      </c>
      <c r="C501" t="s">
        <v>27</v>
      </c>
      <c r="D501">
        <v>3480</v>
      </c>
      <c r="E501">
        <v>47799</v>
      </c>
      <c r="F501" t="s">
        <v>7</v>
      </c>
    </row>
    <row r="502" spans="1:6" x14ac:dyDescent="0.3">
      <c r="A502">
        <v>2021</v>
      </c>
      <c r="B502" t="s">
        <v>76</v>
      </c>
      <c r="C502" t="s">
        <v>28</v>
      </c>
      <c r="D502">
        <v>3094</v>
      </c>
      <c r="E502">
        <v>57107</v>
      </c>
      <c r="F502" t="s">
        <v>9</v>
      </c>
    </row>
    <row r="503" spans="1:6" x14ac:dyDescent="0.3">
      <c r="A503">
        <v>2021</v>
      </c>
      <c r="B503" t="s">
        <v>76</v>
      </c>
      <c r="C503" t="s">
        <v>29</v>
      </c>
      <c r="D503">
        <v>2110</v>
      </c>
      <c r="E503">
        <v>55263</v>
      </c>
      <c r="F503" t="s">
        <v>9</v>
      </c>
    </row>
    <row r="504" spans="1:6" x14ac:dyDescent="0.3">
      <c r="A504">
        <v>2021</v>
      </c>
      <c r="B504" t="s">
        <v>76</v>
      </c>
      <c r="C504" t="s">
        <v>30</v>
      </c>
      <c r="D504">
        <v>2031</v>
      </c>
      <c r="E504">
        <v>50815</v>
      </c>
      <c r="F504" t="s">
        <v>9</v>
      </c>
    </row>
    <row r="505" spans="1:6" x14ac:dyDescent="0.3">
      <c r="A505">
        <v>2021</v>
      </c>
      <c r="B505" t="s">
        <v>76</v>
      </c>
      <c r="C505" t="s">
        <v>31</v>
      </c>
      <c r="D505">
        <v>1789</v>
      </c>
      <c r="E505">
        <v>73162</v>
      </c>
      <c r="F505" t="s">
        <v>9</v>
      </c>
    </row>
    <row r="506" spans="1:6" x14ac:dyDescent="0.3">
      <c r="A506">
        <v>2021</v>
      </c>
      <c r="B506" t="s">
        <v>76</v>
      </c>
      <c r="C506" t="s">
        <v>32</v>
      </c>
      <c r="D506">
        <v>2414</v>
      </c>
      <c r="E506">
        <v>48685</v>
      </c>
      <c r="F506" t="s">
        <v>9</v>
      </c>
    </row>
    <row r="507" spans="1:6" x14ac:dyDescent="0.3">
      <c r="A507">
        <v>2021</v>
      </c>
      <c r="B507" t="s">
        <v>76</v>
      </c>
      <c r="C507" t="s">
        <v>33</v>
      </c>
      <c r="D507">
        <v>618</v>
      </c>
      <c r="E507">
        <v>92362</v>
      </c>
      <c r="F507" t="s">
        <v>7</v>
      </c>
    </row>
    <row r="508" spans="1:6" x14ac:dyDescent="0.3">
      <c r="A508">
        <v>2021</v>
      </c>
      <c r="B508" t="s">
        <v>76</v>
      </c>
      <c r="C508" t="s">
        <v>34</v>
      </c>
      <c r="D508">
        <v>350</v>
      </c>
      <c r="E508">
        <v>50073</v>
      </c>
      <c r="F508" t="s">
        <v>7</v>
      </c>
    </row>
    <row r="509" spans="1:6" x14ac:dyDescent="0.3">
      <c r="A509">
        <v>2021</v>
      </c>
      <c r="B509" t="s">
        <v>76</v>
      </c>
      <c r="C509" t="s">
        <v>35</v>
      </c>
      <c r="D509">
        <v>998</v>
      </c>
      <c r="E509">
        <v>47732</v>
      </c>
      <c r="F509" t="s">
        <v>9</v>
      </c>
    </row>
    <row r="510" spans="1:6" x14ac:dyDescent="0.3">
      <c r="A510">
        <v>2021</v>
      </c>
      <c r="B510" t="s">
        <v>76</v>
      </c>
      <c r="C510" t="s">
        <v>36</v>
      </c>
      <c r="D510">
        <v>2100</v>
      </c>
      <c r="E510">
        <v>74427</v>
      </c>
      <c r="F510" t="s">
        <v>7</v>
      </c>
    </row>
    <row r="511" spans="1:6" x14ac:dyDescent="0.3">
      <c r="A511">
        <v>2021</v>
      </c>
      <c r="B511" t="s">
        <v>76</v>
      </c>
      <c r="C511" t="s">
        <v>37</v>
      </c>
      <c r="D511">
        <v>3053</v>
      </c>
      <c r="E511">
        <v>48992</v>
      </c>
      <c r="F511" t="s">
        <v>7</v>
      </c>
    </row>
    <row r="512" spans="1:6" x14ac:dyDescent="0.3">
      <c r="A512">
        <v>2021</v>
      </c>
      <c r="B512" t="s">
        <v>76</v>
      </c>
      <c r="C512" t="s">
        <v>38</v>
      </c>
      <c r="D512">
        <v>3378</v>
      </c>
      <c r="E512">
        <v>46862</v>
      </c>
      <c r="F512" t="s">
        <v>9</v>
      </c>
    </row>
    <row r="513" spans="1:6" x14ac:dyDescent="0.3">
      <c r="A513">
        <v>2021</v>
      </c>
      <c r="B513" t="s">
        <v>76</v>
      </c>
      <c r="C513" t="s">
        <v>39</v>
      </c>
      <c r="D513">
        <v>1784</v>
      </c>
      <c r="E513">
        <v>103355</v>
      </c>
      <c r="F513" t="s">
        <v>9</v>
      </c>
    </row>
    <row r="514" spans="1:6" x14ac:dyDescent="0.3">
      <c r="A514">
        <v>2021</v>
      </c>
      <c r="B514" t="s">
        <v>76</v>
      </c>
      <c r="C514" t="s">
        <v>40</v>
      </c>
      <c r="D514">
        <v>2531</v>
      </c>
      <c r="E514">
        <v>57860</v>
      </c>
      <c r="F514" t="s">
        <v>7</v>
      </c>
    </row>
    <row r="515" spans="1:6" x14ac:dyDescent="0.3">
      <c r="A515">
        <v>2021</v>
      </c>
      <c r="B515" t="s">
        <v>76</v>
      </c>
      <c r="C515" t="s">
        <v>41</v>
      </c>
      <c r="D515">
        <v>4402</v>
      </c>
      <c r="E515">
        <v>97249</v>
      </c>
      <c r="F515" t="s">
        <v>7</v>
      </c>
    </row>
    <row r="516" spans="1:6" x14ac:dyDescent="0.3">
      <c r="A516">
        <v>2021</v>
      </c>
      <c r="B516" t="s">
        <v>76</v>
      </c>
      <c r="C516" t="s">
        <v>42</v>
      </c>
      <c r="D516">
        <v>4633</v>
      </c>
      <c r="E516">
        <v>43586</v>
      </c>
      <c r="F516" t="s">
        <v>9</v>
      </c>
    </row>
    <row r="517" spans="1:6" x14ac:dyDescent="0.3">
      <c r="A517">
        <v>2021</v>
      </c>
      <c r="B517" t="s">
        <v>76</v>
      </c>
      <c r="C517" t="s">
        <v>43</v>
      </c>
      <c r="D517">
        <v>3616</v>
      </c>
      <c r="E517">
        <v>71014</v>
      </c>
      <c r="F517" t="s">
        <v>7</v>
      </c>
    </row>
    <row r="518" spans="1:6" x14ac:dyDescent="0.3">
      <c r="A518">
        <v>2021</v>
      </c>
      <c r="B518" t="s">
        <v>76</v>
      </c>
      <c r="C518" t="s">
        <v>44</v>
      </c>
      <c r="D518">
        <v>198</v>
      </c>
      <c r="E518">
        <v>45917</v>
      </c>
      <c r="F518" t="s">
        <v>9</v>
      </c>
    </row>
    <row r="519" spans="1:6" x14ac:dyDescent="0.3">
      <c r="A519">
        <v>2021</v>
      </c>
      <c r="B519" t="s">
        <v>76</v>
      </c>
      <c r="C519" t="s">
        <v>45</v>
      </c>
      <c r="D519">
        <v>1345</v>
      </c>
      <c r="E519">
        <v>49952</v>
      </c>
      <c r="F519" t="s">
        <v>7</v>
      </c>
    </row>
    <row r="520" spans="1:6" x14ac:dyDescent="0.3">
      <c r="A520">
        <v>2021</v>
      </c>
      <c r="B520" t="s">
        <v>76</v>
      </c>
      <c r="C520" t="s">
        <v>46</v>
      </c>
      <c r="D520">
        <v>1063</v>
      </c>
      <c r="E520">
        <v>49642</v>
      </c>
      <c r="F520" t="s">
        <v>7</v>
      </c>
    </row>
    <row r="521" spans="1:6" x14ac:dyDescent="0.3">
      <c r="A521">
        <v>2021</v>
      </c>
      <c r="B521" t="s">
        <v>76</v>
      </c>
      <c r="C521" t="s">
        <v>47</v>
      </c>
      <c r="D521">
        <v>1107</v>
      </c>
      <c r="E521">
        <v>52865</v>
      </c>
      <c r="F521" t="s">
        <v>9</v>
      </c>
    </row>
    <row r="522" spans="1:6" x14ac:dyDescent="0.3">
      <c r="A522">
        <v>2021</v>
      </c>
      <c r="B522" t="s">
        <v>76</v>
      </c>
      <c r="C522" t="s">
        <v>48</v>
      </c>
      <c r="D522">
        <v>19971</v>
      </c>
      <c r="E522">
        <v>120918</v>
      </c>
      <c r="F522" t="s">
        <v>9</v>
      </c>
    </row>
    <row r="523" spans="1:6" x14ac:dyDescent="0.3">
      <c r="A523">
        <v>2021</v>
      </c>
      <c r="B523" t="s">
        <v>76</v>
      </c>
      <c r="C523" t="s">
        <v>49</v>
      </c>
      <c r="D523">
        <v>1032</v>
      </c>
      <c r="E523">
        <v>69604</v>
      </c>
      <c r="F523" t="s">
        <v>7</v>
      </c>
    </row>
    <row r="524" spans="1:6" x14ac:dyDescent="0.3">
      <c r="A524">
        <v>2021</v>
      </c>
      <c r="B524" t="s">
        <v>76</v>
      </c>
      <c r="C524" t="s">
        <v>50</v>
      </c>
      <c r="D524">
        <v>564</v>
      </c>
      <c r="E524">
        <v>45607</v>
      </c>
      <c r="F524" t="s">
        <v>7</v>
      </c>
    </row>
    <row r="525" spans="1:6" x14ac:dyDescent="0.3">
      <c r="A525">
        <v>2021</v>
      </c>
      <c r="B525" t="s">
        <v>76</v>
      </c>
      <c r="C525" t="s">
        <v>51</v>
      </c>
      <c r="D525">
        <v>2095</v>
      </c>
      <c r="E525">
        <v>54704</v>
      </c>
      <c r="F525" t="s">
        <v>9</v>
      </c>
    </row>
    <row r="526" spans="1:6" x14ac:dyDescent="0.3">
      <c r="A526">
        <v>2021</v>
      </c>
      <c r="B526" t="s">
        <v>76</v>
      </c>
      <c r="C526" t="s">
        <v>52</v>
      </c>
      <c r="D526">
        <v>7117</v>
      </c>
      <c r="E526">
        <v>40547</v>
      </c>
      <c r="F526" t="s">
        <v>9</v>
      </c>
    </row>
    <row r="527" spans="1:6" x14ac:dyDescent="0.3">
      <c r="A527">
        <v>2021</v>
      </c>
      <c r="B527" t="s">
        <v>76</v>
      </c>
      <c r="C527" t="s">
        <v>53</v>
      </c>
      <c r="D527">
        <v>1166</v>
      </c>
      <c r="E527">
        <v>86470</v>
      </c>
      <c r="F527" t="s">
        <v>9</v>
      </c>
    </row>
    <row r="528" spans="1:6" x14ac:dyDescent="0.3">
      <c r="A528">
        <v>2021</v>
      </c>
      <c r="B528" t="s">
        <v>76</v>
      </c>
      <c r="C528" t="s">
        <v>54</v>
      </c>
      <c r="D528">
        <v>2876</v>
      </c>
      <c r="E528">
        <v>46225</v>
      </c>
      <c r="F528" t="s">
        <v>9</v>
      </c>
    </row>
    <row r="529" spans="1:6" x14ac:dyDescent="0.3">
      <c r="A529">
        <v>2021</v>
      </c>
      <c r="B529" t="s">
        <v>76</v>
      </c>
      <c r="C529" t="s">
        <v>55</v>
      </c>
      <c r="D529">
        <v>1463</v>
      </c>
      <c r="E529">
        <v>92467</v>
      </c>
      <c r="F529" t="s">
        <v>9</v>
      </c>
    </row>
    <row r="530" spans="1:6" x14ac:dyDescent="0.3">
      <c r="A530">
        <v>2021</v>
      </c>
      <c r="B530" t="s">
        <v>56</v>
      </c>
      <c r="C530" t="s">
        <v>6</v>
      </c>
      <c r="D530">
        <v>10069</v>
      </c>
      <c r="E530">
        <v>62141</v>
      </c>
      <c r="F530" t="s">
        <v>7</v>
      </c>
    </row>
    <row r="531" spans="1:6" x14ac:dyDescent="0.3">
      <c r="A531">
        <v>2021</v>
      </c>
      <c r="B531" t="s">
        <v>56</v>
      </c>
      <c r="C531" t="s">
        <v>8</v>
      </c>
      <c r="D531">
        <v>13677</v>
      </c>
      <c r="E531">
        <v>64621</v>
      </c>
      <c r="F531" t="s">
        <v>7</v>
      </c>
    </row>
    <row r="532" spans="1:6" x14ac:dyDescent="0.3">
      <c r="A532">
        <v>2021</v>
      </c>
      <c r="B532" t="s">
        <v>56</v>
      </c>
      <c r="C532" t="s">
        <v>10</v>
      </c>
      <c r="D532">
        <v>7093</v>
      </c>
      <c r="E532">
        <v>55541</v>
      </c>
      <c r="F532" t="s">
        <v>9</v>
      </c>
    </row>
    <row r="533" spans="1:6" x14ac:dyDescent="0.3">
      <c r="A533">
        <v>2021</v>
      </c>
      <c r="B533" t="s">
        <v>56</v>
      </c>
      <c r="C533" t="s">
        <v>11</v>
      </c>
      <c r="D533">
        <v>84247</v>
      </c>
      <c r="E533">
        <v>79343</v>
      </c>
      <c r="F533" t="s">
        <v>7</v>
      </c>
    </row>
    <row r="534" spans="1:6" x14ac:dyDescent="0.3">
      <c r="A534">
        <v>2021</v>
      </c>
      <c r="B534" t="s">
        <v>56</v>
      </c>
      <c r="C534" t="s">
        <v>12</v>
      </c>
      <c r="D534">
        <v>20430</v>
      </c>
      <c r="E534">
        <v>70603</v>
      </c>
      <c r="F534" t="s">
        <v>7</v>
      </c>
    </row>
    <row r="535" spans="1:6" x14ac:dyDescent="0.3">
      <c r="A535">
        <v>2021</v>
      </c>
      <c r="B535" t="s">
        <v>56</v>
      </c>
      <c r="C535" t="s">
        <v>13</v>
      </c>
      <c r="D535">
        <v>9496</v>
      </c>
      <c r="E535">
        <v>78413</v>
      </c>
      <c r="F535" t="s">
        <v>9</v>
      </c>
    </row>
    <row r="536" spans="1:6" x14ac:dyDescent="0.3">
      <c r="A536">
        <v>2021</v>
      </c>
      <c r="B536" t="s">
        <v>56</v>
      </c>
      <c r="C536" t="s">
        <v>14</v>
      </c>
      <c r="D536">
        <v>3007</v>
      </c>
      <c r="E536">
        <v>68481</v>
      </c>
      <c r="F536" t="s">
        <v>9</v>
      </c>
    </row>
    <row r="537" spans="1:6" x14ac:dyDescent="0.3">
      <c r="A537">
        <v>2021</v>
      </c>
      <c r="B537" t="s">
        <v>56</v>
      </c>
      <c r="C537" t="s">
        <v>15</v>
      </c>
      <c r="D537">
        <v>74711</v>
      </c>
      <c r="E537">
        <v>58893</v>
      </c>
      <c r="F537" t="s">
        <v>7</v>
      </c>
    </row>
    <row r="538" spans="1:6" x14ac:dyDescent="0.3">
      <c r="A538">
        <v>2021</v>
      </c>
      <c r="B538" t="s">
        <v>56</v>
      </c>
      <c r="C538" t="s">
        <v>16</v>
      </c>
      <c r="D538">
        <v>21408</v>
      </c>
      <c r="E538">
        <v>69683</v>
      </c>
      <c r="F538" t="s">
        <v>7</v>
      </c>
    </row>
    <row r="539" spans="1:6" x14ac:dyDescent="0.3">
      <c r="A539">
        <v>2021</v>
      </c>
      <c r="B539" t="s">
        <v>56</v>
      </c>
      <c r="C539" t="s">
        <v>17</v>
      </c>
      <c r="D539">
        <v>8175</v>
      </c>
      <c r="E539">
        <v>52258</v>
      </c>
      <c r="F539" t="s">
        <v>9</v>
      </c>
    </row>
    <row r="540" spans="1:6" x14ac:dyDescent="0.3">
      <c r="A540">
        <v>2021</v>
      </c>
      <c r="B540" t="s">
        <v>56</v>
      </c>
      <c r="C540" t="s">
        <v>18</v>
      </c>
      <c r="D540">
        <v>32686</v>
      </c>
      <c r="E540">
        <v>79799</v>
      </c>
      <c r="F540" t="s">
        <v>7</v>
      </c>
    </row>
    <row r="541" spans="1:6" x14ac:dyDescent="0.3">
      <c r="A541">
        <v>2021</v>
      </c>
      <c r="B541" t="s">
        <v>56</v>
      </c>
      <c r="C541" t="s">
        <v>19</v>
      </c>
      <c r="D541">
        <v>15232</v>
      </c>
      <c r="E541">
        <v>66057</v>
      </c>
      <c r="F541" t="s">
        <v>9</v>
      </c>
    </row>
    <row r="542" spans="1:6" x14ac:dyDescent="0.3">
      <c r="A542">
        <v>2021</v>
      </c>
      <c r="B542" t="s">
        <v>56</v>
      </c>
      <c r="C542" t="s">
        <v>20</v>
      </c>
      <c r="D542">
        <v>9462</v>
      </c>
      <c r="E542">
        <v>64962</v>
      </c>
      <c r="F542" t="s">
        <v>7</v>
      </c>
    </row>
    <row r="543" spans="1:6" x14ac:dyDescent="0.3">
      <c r="A543">
        <v>2021</v>
      </c>
      <c r="B543" t="s">
        <v>56</v>
      </c>
      <c r="C543" t="s">
        <v>21</v>
      </c>
      <c r="D543">
        <v>7399</v>
      </c>
      <c r="E543">
        <v>63030</v>
      </c>
      <c r="F543" t="s">
        <v>7</v>
      </c>
    </row>
    <row r="544" spans="1:6" x14ac:dyDescent="0.3">
      <c r="A544">
        <v>2021</v>
      </c>
      <c r="B544" t="s">
        <v>56</v>
      </c>
      <c r="C544" t="s">
        <v>22</v>
      </c>
      <c r="D544">
        <v>9517</v>
      </c>
      <c r="E544">
        <v>61601</v>
      </c>
      <c r="F544" t="s">
        <v>9</v>
      </c>
    </row>
    <row r="545" spans="1:6" x14ac:dyDescent="0.3">
      <c r="A545">
        <v>2021</v>
      </c>
      <c r="B545" t="s">
        <v>56</v>
      </c>
      <c r="C545" t="s">
        <v>23</v>
      </c>
      <c r="D545">
        <v>10991</v>
      </c>
      <c r="E545">
        <v>70940</v>
      </c>
      <c r="F545" t="s">
        <v>9</v>
      </c>
    </row>
    <row r="546" spans="1:6" x14ac:dyDescent="0.3">
      <c r="A546">
        <v>2021</v>
      </c>
      <c r="B546" t="s">
        <v>56</v>
      </c>
      <c r="C546" t="s">
        <v>24</v>
      </c>
      <c r="D546">
        <v>5605</v>
      </c>
      <c r="E546">
        <v>57654</v>
      </c>
      <c r="F546" t="s">
        <v>7</v>
      </c>
    </row>
    <row r="547" spans="1:6" x14ac:dyDescent="0.3">
      <c r="A547">
        <v>2021</v>
      </c>
      <c r="B547" t="s">
        <v>56</v>
      </c>
      <c r="C547" t="s">
        <v>25</v>
      </c>
      <c r="D547">
        <v>16694</v>
      </c>
      <c r="E547">
        <v>73799</v>
      </c>
      <c r="F547" t="s">
        <v>7</v>
      </c>
    </row>
    <row r="548" spans="1:6" x14ac:dyDescent="0.3">
      <c r="A548">
        <v>2021</v>
      </c>
      <c r="B548" t="s">
        <v>56</v>
      </c>
      <c r="C548" t="s">
        <v>26</v>
      </c>
      <c r="D548">
        <v>21309</v>
      </c>
      <c r="E548">
        <v>87436</v>
      </c>
      <c r="F548" t="s">
        <v>9</v>
      </c>
    </row>
    <row r="549" spans="1:6" x14ac:dyDescent="0.3">
      <c r="A549">
        <v>2021</v>
      </c>
      <c r="B549" t="s">
        <v>56</v>
      </c>
      <c r="C549" t="s">
        <v>27</v>
      </c>
      <c r="D549">
        <v>21106</v>
      </c>
      <c r="E549">
        <v>69588</v>
      </c>
      <c r="F549" t="s">
        <v>9</v>
      </c>
    </row>
    <row r="550" spans="1:6" x14ac:dyDescent="0.3">
      <c r="A550">
        <v>2021</v>
      </c>
      <c r="B550" t="s">
        <v>56</v>
      </c>
      <c r="C550" t="s">
        <v>28</v>
      </c>
      <c r="D550">
        <v>16700</v>
      </c>
      <c r="E550">
        <v>75734</v>
      </c>
      <c r="F550" t="s">
        <v>9</v>
      </c>
    </row>
    <row r="551" spans="1:6" x14ac:dyDescent="0.3">
      <c r="A551">
        <v>2021</v>
      </c>
      <c r="B551" t="s">
        <v>56</v>
      </c>
      <c r="C551" t="s">
        <v>29</v>
      </c>
      <c r="D551">
        <v>5771</v>
      </c>
      <c r="E551">
        <v>56925</v>
      </c>
      <c r="F551" t="s">
        <v>9</v>
      </c>
    </row>
    <row r="552" spans="1:6" x14ac:dyDescent="0.3">
      <c r="A552">
        <v>2021</v>
      </c>
      <c r="B552" t="s">
        <v>56</v>
      </c>
      <c r="C552" t="s">
        <v>30</v>
      </c>
      <c r="D552">
        <v>15133</v>
      </c>
      <c r="E552">
        <v>67762</v>
      </c>
      <c r="F552" t="s">
        <v>9</v>
      </c>
    </row>
    <row r="553" spans="1:6" x14ac:dyDescent="0.3">
      <c r="A553">
        <v>2021</v>
      </c>
      <c r="B553" t="s">
        <v>56</v>
      </c>
      <c r="C553" t="s">
        <v>31</v>
      </c>
      <c r="D553">
        <v>6432</v>
      </c>
      <c r="E553">
        <v>59962</v>
      </c>
      <c r="F553" t="s">
        <v>7</v>
      </c>
    </row>
    <row r="554" spans="1:6" x14ac:dyDescent="0.3">
      <c r="A554">
        <v>2021</v>
      </c>
      <c r="B554" t="s">
        <v>56</v>
      </c>
      <c r="C554" t="s">
        <v>32</v>
      </c>
      <c r="D554">
        <v>7038</v>
      </c>
      <c r="E554">
        <v>59794</v>
      </c>
      <c r="F554" t="s">
        <v>7</v>
      </c>
    </row>
    <row r="555" spans="1:6" x14ac:dyDescent="0.3">
      <c r="A555">
        <v>2021</v>
      </c>
      <c r="B555" t="s">
        <v>56</v>
      </c>
      <c r="C555" t="s">
        <v>33</v>
      </c>
      <c r="D555">
        <v>5852</v>
      </c>
      <c r="E555">
        <v>70365</v>
      </c>
      <c r="F555" t="s">
        <v>9</v>
      </c>
    </row>
    <row r="556" spans="1:6" x14ac:dyDescent="0.3">
      <c r="A556">
        <v>2021</v>
      </c>
      <c r="B556" t="s">
        <v>56</v>
      </c>
      <c r="C556" t="s">
        <v>34</v>
      </c>
      <c r="D556">
        <v>4692</v>
      </c>
      <c r="E556">
        <v>70868</v>
      </c>
      <c r="F556" t="s">
        <v>7</v>
      </c>
    </row>
    <row r="557" spans="1:6" x14ac:dyDescent="0.3">
      <c r="A557">
        <v>2021</v>
      </c>
      <c r="B557" t="s">
        <v>56</v>
      </c>
      <c r="C557" t="s">
        <v>35</v>
      </c>
      <c r="D557">
        <v>22556</v>
      </c>
      <c r="E557">
        <v>80644</v>
      </c>
      <c r="F557" t="s">
        <v>7</v>
      </c>
    </row>
    <row r="558" spans="1:6" x14ac:dyDescent="0.3">
      <c r="A558">
        <v>2021</v>
      </c>
      <c r="B558" t="s">
        <v>56</v>
      </c>
      <c r="C558" t="s">
        <v>36</v>
      </c>
      <c r="D558">
        <v>5571</v>
      </c>
      <c r="E558">
        <v>58091</v>
      </c>
      <c r="F558" t="s">
        <v>9</v>
      </c>
    </row>
    <row r="559" spans="1:6" x14ac:dyDescent="0.3">
      <c r="A559">
        <v>2021</v>
      </c>
      <c r="B559" t="s">
        <v>56</v>
      </c>
      <c r="C559" t="s">
        <v>37</v>
      </c>
      <c r="D559">
        <v>50432</v>
      </c>
      <c r="E559">
        <v>81570</v>
      </c>
      <c r="F559" t="s">
        <v>9</v>
      </c>
    </row>
    <row r="560" spans="1:6" x14ac:dyDescent="0.3">
      <c r="A560">
        <v>2021</v>
      </c>
      <c r="B560" t="s">
        <v>56</v>
      </c>
      <c r="C560" t="s">
        <v>38</v>
      </c>
      <c r="D560">
        <v>27974</v>
      </c>
      <c r="E560">
        <v>62974</v>
      </c>
      <c r="F560" t="s">
        <v>7</v>
      </c>
    </row>
    <row r="561" spans="1:6" x14ac:dyDescent="0.3">
      <c r="A561">
        <v>2021</v>
      </c>
      <c r="B561" t="s">
        <v>56</v>
      </c>
      <c r="C561" t="s">
        <v>39</v>
      </c>
      <c r="D561">
        <v>3692</v>
      </c>
      <c r="E561">
        <v>74153</v>
      </c>
      <c r="F561" t="s">
        <v>7</v>
      </c>
    </row>
    <row r="562" spans="1:6" x14ac:dyDescent="0.3">
      <c r="A562">
        <v>2021</v>
      </c>
      <c r="B562" t="s">
        <v>56</v>
      </c>
      <c r="C562" t="s">
        <v>40</v>
      </c>
      <c r="D562">
        <v>23405</v>
      </c>
      <c r="E562">
        <v>68383</v>
      </c>
      <c r="F562" t="s">
        <v>9</v>
      </c>
    </row>
    <row r="563" spans="1:6" x14ac:dyDescent="0.3">
      <c r="A563">
        <v>2021</v>
      </c>
      <c r="B563" t="s">
        <v>56</v>
      </c>
      <c r="C563" t="s">
        <v>41</v>
      </c>
      <c r="D563">
        <v>9801</v>
      </c>
      <c r="E563">
        <v>60435</v>
      </c>
      <c r="F563" t="s">
        <v>7</v>
      </c>
    </row>
    <row r="564" spans="1:6" x14ac:dyDescent="0.3">
      <c r="A564">
        <v>2021</v>
      </c>
      <c r="B564" t="s">
        <v>56</v>
      </c>
      <c r="C564" t="s">
        <v>42</v>
      </c>
      <c r="D564">
        <v>14626</v>
      </c>
      <c r="E564">
        <v>69148</v>
      </c>
      <c r="F564" t="s">
        <v>9</v>
      </c>
    </row>
    <row r="565" spans="1:6" x14ac:dyDescent="0.3">
      <c r="A565">
        <v>2021</v>
      </c>
      <c r="B565" t="s">
        <v>56</v>
      </c>
      <c r="C565" t="s">
        <v>43</v>
      </c>
      <c r="D565">
        <v>29139</v>
      </c>
      <c r="E565">
        <v>74612</v>
      </c>
      <c r="F565" t="s">
        <v>7</v>
      </c>
    </row>
    <row r="566" spans="1:6" x14ac:dyDescent="0.3">
      <c r="A566">
        <v>2021</v>
      </c>
      <c r="B566" t="s">
        <v>56</v>
      </c>
      <c r="C566" t="s">
        <v>44</v>
      </c>
      <c r="D566">
        <v>3833</v>
      </c>
      <c r="E566">
        <v>69414</v>
      </c>
      <c r="F566" t="s">
        <v>7</v>
      </c>
    </row>
    <row r="567" spans="1:6" x14ac:dyDescent="0.3">
      <c r="A567">
        <v>2021</v>
      </c>
      <c r="B567" t="s">
        <v>56</v>
      </c>
      <c r="C567" t="s">
        <v>45</v>
      </c>
      <c r="D567">
        <v>12956</v>
      </c>
      <c r="E567">
        <v>61230</v>
      </c>
      <c r="F567" t="s">
        <v>9</v>
      </c>
    </row>
    <row r="568" spans="1:6" x14ac:dyDescent="0.3">
      <c r="A568">
        <v>2021</v>
      </c>
      <c r="B568" t="s">
        <v>56</v>
      </c>
      <c r="C568" t="s">
        <v>46</v>
      </c>
      <c r="D568">
        <v>3897</v>
      </c>
      <c r="E568">
        <v>56997</v>
      </c>
      <c r="F568" t="s">
        <v>9</v>
      </c>
    </row>
    <row r="569" spans="1:6" x14ac:dyDescent="0.3">
      <c r="A569">
        <v>2021</v>
      </c>
      <c r="B569" t="s">
        <v>56</v>
      </c>
      <c r="C569" t="s">
        <v>47</v>
      </c>
      <c r="D569">
        <v>12487</v>
      </c>
      <c r="E569">
        <v>64777</v>
      </c>
      <c r="F569" t="s">
        <v>7</v>
      </c>
    </row>
    <row r="570" spans="1:6" x14ac:dyDescent="0.3">
      <c r="A570">
        <v>2021</v>
      </c>
      <c r="B570" t="s">
        <v>56</v>
      </c>
      <c r="C570" t="s">
        <v>48</v>
      </c>
      <c r="D570">
        <v>53248</v>
      </c>
      <c r="E570">
        <v>73564</v>
      </c>
      <c r="F570" t="s">
        <v>7</v>
      </c>
    </row>
    <row r="571" spans="1:6" x14ac:dyDescent="0.3">
      <c r="A571">
        <v>2021</v>
      </c>
      <c r="B571" t="s">
        <v>56</v>
      </c>
      <c r="C571" t="s">
        <v>49</v>
      </c>
      <c r="D571">
        <v>12212</v>
      </c>
      <c r="E571">
        <v>59428</v>
      </c>
      <c r="F571" t="s">
        <v>9</v>
      </c>
    </row>
    <row r="572" spans="1:6" x14ac:dyDescent="0.3">
      <c r="A572">
        <v>2021</v>
      </c>
      <c r="B572" t="s">
        <v>56</v>
      </c>
      <c r="C572" t="s">
        <v>50</v>
      </c>
      <c r="D572">
        <v>2846</v>
      </c>
      <c r="E572">
        <v>58585</v>
      </c>
      <c r="F572" t="s">
        <v>9</v>
      </c>
    </row>
    <row r="573" spans="1:6" x14ac:dyDescent="0.3">
      <c r="A573">
        <v>2021</v>
      </c>
      <c r="B573" t="s">
        <v>56</v>
      </c>
      <c r="C573" t="s">
        <v>51</v>
      </c>
      <c r="D573">
        <v>21468</v>
      </c>
      <c r="E573">
        <v>66504</v>
      </c>
      <c r="F573" t="s">
        <v>9</v>
      </c>
    </row>
    <row r="574" spans="1:6" x14ac:dyDescent="0.3">
      <c r="A574">
        <v>2021</v>
      </c>
      <c r="B574" t="s">
        <v>56</v>
      </c>
      <c r="C574" t="s">
        <v>52</v>
      </c>
      <c r="D574">
        <v>26472</v>
      </c>
      <c r="E574">
        <v>73833</v>
      </c>
      <c r="F574" t="s">
        <v>9</v>
      </c>
    </row>
    <row r="575" spans="1:6" x14ac:dyDescent="0.3">
      <c r="A575">
        <v>2021</v>
      </c>
      <c r="B575" t="s">
        <v>56</v>
      </c>
      <c r="C575" t="s">
        <v>53</v>
      </c>
      <c r="D575">
        <v>4338</v>
      </c>
      <c r="E575">
        <v>70460</v>
      </c>
      <c r="F575" t="s">
        <v>9</v>
      </c>
    </row>
    <row r="576" spans="1:6" x14ac:dyDescent="0.3">
      <c r="A576">
        <v>2021</v>
      </c>
      <c r="B576" t="s">
        <v>56</v>
      </c>
      <c r="C576" t="s">
        <v>54</v>
      </c>
      <c r="D576">
        <v>14823</v>
      </c>
      <c r="E576">
        <v>69874</v>
      </c>
      <c r="F576" t="s">
        <v>7</v>
      </c>
    </row>
    <row r="577" spans="1:6" x14ac:dyDescent="0.3">
      <c r="A577">
        <v>2021</v>
      </c>
      <c r="B577" t="s">
        <v>56</v>
      </c>
      <c r="C577" t="s">
        <v>55</v>
      </c>
      <c r="D577">
        <v>3427</v>
      </c>
      <c r="E577">
        <v>63417</v>
      </c>
      <c r="F577" t="s">
        <v>7</v>
      </c>
    </row>
    <row r="578" spans="1:6" x14ac:dyDescent="0.3">
      <c r="A578">
        <v>2021</v>
      </c>
      <c r="B578" t="s">
        <v>57</v>
      </c>
      <c r="C578" t="s">
        <v>6</v>
      </c>
      <c r="D578">
        <v>5677</v>
      </c>
      <c r="E578">
        <v>64532</v>
      </c>
      <c r="F578" t="s">
        <v>9</v>
      </c>
    </row>
    <row r="579" spans="1:6" x14ac:dyDescent="0.3">
      <c r="A579">
        <v>2021</v>
      </c>
      <c r="B579" t="s">
        <v>57</v>
      </c>
      <c r="C579" t="s">
        <v>8</v>
      </c>
      <c r="D579">
        <v>5157</v>
      </c>
      <c r="E579">
        <v>84966</v>
      </c>
      <c r="F579" t="s">
        <v>7</v>
      </c>
    </row>
    <row r="580" spans="1:6" x14ac:dyDescent="0.3">
      <c r="A580">
        <v>2021</v>
      </c>
      <c r="B580" t="s">
        <v>57</v>
      </c>
      <c r="C580" t="s">
        <v>10</v>
      </c>
      <c r="D580">
        <v>2930</v>
      </c>
      <c r="E580">
        <v>55202</v>
      </c>
      <c r="F580" t="s">
        <v>7</v>
      </c>
    </row>
    <row r="581" spans="1:6" x14ac:dyDescent="0.3">
      <c r="A581">
        <v>2021</v>
      </c>
      <c r="B581" t="s">
        <v>57</v>
      </c>
      <c r="C581" t="s">
        <v>11</v>
      </c>
      <c r="D581">
        <v>44539</v>
      </c>
      <c r="E581">
        <v>104222</v>
      </c>
      <c r="F581" t="s">
        <v>9</v>
      </c>
    </row>
    <row r="582" spans="1:6" x14ac:dyDescent="0.3">
      <c r="A582">
        <v>2021</v>
      </c>
      <c r="B582" t="s">
        <v>57</v>
      </c>
      <c r="C582" t="s">
        <v>12</v>
      </c>
      <c r="D582">
        <v>5849</v>
      </c>
      <c r="E582">
        <v>79935</v>
      </c>
      <c r="F582" t="s">
        <v>9</v>
      </c>
    </row>
    <row r="583" spans="1:6" x14ac:dyDescent="0.3">
      <c r="A583">
        <v>2021</v>
      </c>
      <c r="B583" t="s">
        <v>57</v>
      </c>
      <c r="C583" t="s">
        <v>13</v>
      </c>
      <c r="D583">
        <v>4405</v>
      </c>
      <c r="E583">
        <v>91024</v>
      </c>
      <c r="F583" t="s">
        <v>7</v>
      </c>
    </row>
    <row r="584" spans="1:6" x14ac:dyDescent="0.3">
      <c r="A584">
        <v>2021</v>
      </c>
      <c r="B584" t="s">
        <v>57</v>
      </c>
      <c r="C584" t="s">
        <v>14</v>
      </c>
      <c r="D584">
        <v>663</v>
      </c>
      <c r="E584">
        <v>72194</v>
      </c>
      <c r="F584" t="s">
        <v>7</v>
      </c>
    </row>
    <row r="585" spans="1:6" x14ac:dyDescent="0.3">
      <c r="A585">
        <v>2021</v>
      </c>
      <c r="B585" t="s">
        <v>57</v>
      </c>
      <c r="C585" t="s">
        <v>15</v>
      </c>
      <c r="D585">
        <v>20799</v>
      </c>
      <c r="E585">
        <v>69877</v>
      </c>
      <c r="F585" t="s">
        <v>9</v>
      </c>
    </row>
    <row r="586" spans="1:6" x14ac:dyDescent="0.3">
      <c r="A586">
        <v>2021</v>
      </c>
      <c r="B586" t="s">
        <v>57</v>
      </c>
      <c r="C586" t="s">
        <v>16</v>
      </c>
      <c r="D586">
        <v>10066</v>
      </c>
      <c r="E586">
        <v>64246</v>
      </c>
      <c r="F586" t="s">
        <v>7</v>
      </c>
    </row>
    <row r="587" spans="1:6" x14ac:dyDescent="0.3">
      <c r="A587">
        <v>2021</v>
      </c>
      <c r="B587" t="s">
        <v>57</v>
      </c>
      <c r="C587" t="s">
        <v>17</v>
      </c>
      <c r="D587">
        <v>2680</v>
      </c>
      <c r="E587">
        <v>68480</v>
      </c>
      <c r="F587" t="s">
        <v>9</v>
      </c>
    </row>
    <row r="588" spans="1:6" x14ac:dyDescent="0.3">
      <c r="A588">
        <v>2021</v>
      </c>
      <c r="B588" t="s">
        <v>57</v>
      </c>
      <c r="C588" t="s">
        <v>18</v>
      </c>
      <c r="D588">
        <v>18066</v>
      </c>
      <c r="E588">
        <v>78819</v>
      </c>
      <c r="F588" t="s">
        <v>7</v>
      </c>
    </row>
    <row r="589" spans="1:6" x14ac:dyDescent="0.3">
      <c r="A589">
        <v>2021</v>
      </c>
      <c r="B589" t="s">
        <v>57</v>
      </c>
      <c r="C589" t="s">
        <v>19</v>
      </c>
      <c r="D589">
        <v>9083</v>
      </c>
      <c r="E589">
        <v>69320</v>
      </c>
      <c r="F589" t="s">
        <v>7</v>
      </c>
    </row>
    <row r="590" spans="1:6" x14ac:dyDescent="0.3">
      <c r="A590">
        <v>2021</v>
      </c>
      <c r="B590" t="s">
        <v>57</v>
      </c>
      <c r="C590" t="s">
        <v>20</v>
      </c>
      <c r="D590">
        <v>4132</v>
      </c>
      <c r="E590">
        <v>66185</v>
      </c>
      <c r="F590" t="s">
        <v>9</v>
      </c>
    </row>
    <row r="591" spans="1:6" x14ac:dyDescent="0.3">
      <c r="A591">
        <v>2021</v>
      </c>
      <c r="B591" t="s">
        <v>57</v>
      </c>
      <c r="C591" t="s">
        <v>21</v>
      </c>
      <c r="D591">
        <v>3105</v>
      </c>
      <c r="E591">
        <v>65652</v>
      </c>
      <c r="F591" t="s">
        <v>9</v>
      </c>
    </row>
    <row r="592" spans="1:6" x14ac:dyDescent="0.3">
      <c r="A592">
        <v>2021</v>
      </c>
      <c r="B592" t="s">
        <v>57</v>
      </c>
      <c r="C592" t="s">
        <v>22</v>
      </c>
      <c r="D592">
        <v>4583</v>
      </c>
      <c r="E592">
        <v>67167</v>
      </c>
      <c r="F592" t="s">
        <v>7</v>
      </c>
    </row>
    <row r="593" spans="1:6" x14ac:dyDescent="0.3">
      <c r="A593">
        <v>2021</v>
      </c>
      <c r="B593" t="s">
        <v>57</v>
      </c>
      <c r="C593" t="s">
        <v>23</v>
      </c>
      <c r="D593">
        <v>4453</v>
      </c>
      <c r="E593">
        <v>83600</v>
      </c>
      <c r="F593" t="s">
        <v>7</v>
      </c>
    </row>
    <row r="594" spans="1:6" x14ac:dyDescent="0.3">
      <c r="A594">
        <v>2021</v>
      </c>
      <c r="B594" t="s">
        <v>57</v>
      </c>
      <c r="C594" t="s">
        <v>24</v>
      </c>
      <c r="D594">
        <v>1870</v>
      </c>
      <c r="E594">
        <v>63227</v>
      </c>
      <c r="F594" t="s">
        <v>9</v>
      </c>
    </row>
    <row r="595" spans="1:6" x14ac:dyDescent="0.3">
      <c r="A595">
        <v>2021</v>
      </c>
      <c r="B595" t="s">
        <v>57</v>
      </c>
      <c r="C595" t="s">
        <v>25</v>
      </c>
      <c r="D595">
        <v>4145</v>
      </c>
      <c r="E595">
        <v>85016</v>
      </c>
      <c r="F595" t="s">
        <v>9</v>
      </c>
    </row>
    <row r="596" spans="1:6" x14ac:dyDescent="0.3">
      <c r="A596">
        <v>2021</v>
      </c>
      <c r="B596" t="s">
        <v>57</v>
      </c>
      <c r="C596" t="s">
        <v>26</v>
      </c>
      <c r="D596">
        <v>6682</v>
      </c>
      <c r="E596">
        <v>95698</v>
      </c>
      <c r="F596" t="s">
        <v>9</v>
      </c>
    </row>
    <row r="597" spans="1:6" x14ac:dyDescent="0.3">
      <c r="A597">
        <v>2021</v>
      </c>
      <c r="B597" t="s">
        <v>57</v>
      </c>
      <c r="C597" t="s">
        <v>27</v>
      </c>
      <c r="D597">
        <v>16948</v>
      </c>
      <c r="E597">
        <v>74465</v>
      </c>
      <c r="F597" t="s">
        <v>9</v>
      </c>
    </row>
    <row r="598" spans="1:6" x14ac:dyDescent="0.3">
      <c r="A598">
        <v>2021</v>
      </c>
      <c r="B598" t="s">
        <v>57</v>
      </c>
      <c r="C598" t="s">
        <v>28</v>
      </c>
      <c r="D598">
        <v>8265</v>
      </c>
      <c r="E598">
        <v>74082</v>
      </c>
      <c r="F598" t="s">
        <v>9</v>
      </c>
    </row>
    <row r="599" spans="1:6" x14ac:dyDescent="0.3">
      <c r="A599">
        <v>2021</v>
      </c>
      <c r="B599" t="s">
        <v>57</v>
      </c>
      <c r="C599" t="s">
        <v>29</v>
      </c>
      <c r="D599">
        <v>2396</v>
      </c>
      <c r="E599">
        <v>56065</v>
      </c>
      <c r="F599" t="s">
        <v>7</v>
      </c>
    </row>
    <row r="600" spans="1:6" x14ac:dyDescent="0.3">
      <c r="A600">
        <v>2021</v>
      </c>
      <c r="B600" t="s">
        <v>57</v>
      </c>
      <c r="C600" t="s">
        <v>30</v>
      </c>
      <c r="D600">
        <v>6681</v>
      </c>
      <c r="E600">
        <v>65758</v>
      </c>
      <c r="F600" t="s">
        <v>7</v>
      </c>
    </row>
    <row r="601" spans="1:6" x14ac:dyDescent="0.3">
      <c r="A601">
        <v>2021</v>
      </c>
      <c r="B601" t="s">
        <v>57</v>
      </c>
      <c r="C601" t="s">
        <v>31</v>
      </c>
      <c r="D601">
        <v>1625</v>
      </c>
      <c r="E601">
        <v>57666</v>
      </c>
      <c r="F601" t="s">
        <v>9</v>
      </c>
    </row>
    <row r="602" spans="1:6" x14ac:dyDescent="0.3">
      <c r="A602">
        <v>2021</v>
      </c>
      <c r="B602" t="s">
        <v>57</v>
      </c>
      <c r="C602" t="s">
        <v>32</v>
      </c>
      <c r="D602">
        <v>1974</v>
      </c>
      <c r="E602">
        <v>58716</v>
      </c>
      <c r="F602" t="s">
        <v>7</v>
      </c>
    </row>
    <row r="603" spans="1:6" x14ac:dyDescent="0.3">
      <c r="A603">
        <v>2021</v>
      </c>
      <c r="B603" t="s">
        <v>57</v>
      </c>
      <c r="C603" t="s">
        <v>33</v>
      </c>
      <c r="D603">
        <v>2069</v>
      </c>
      <c r="E603">
        <v>65498</v>
      </c>
      <c r="F603" t="s">
        <v>7</v>
      </c>
    </row>
    <row r="604" spans="1:6" x14ac:dyDescent="0.3">
      <c r="A604">
        <v>2021</v>
      </c>
      <c r="B604" t="s">
        <v>57</v>
      </c>
      <c r="C604" t="s">
        <v>34</v>
      </c>
      <c r="D604">
        <v>2012</v>
      </c>
      <c r="E604">
        <v>79007</v>
      </c>
      <c r="F604" t="s">
        <v>9</v>
      </c>
    </row>
    <row r="605" spans="1:6" x14ac:dyDescent="0.3">
      <c r="A605">
        <v>2021</v>
      </c>
      <c r="B605" t="s">
        <v>57</v>
      </c>
      <c r="C605" t="s">
        <v>35</v>
      </c>
      <c r="D605">
        <v>8994</v>
      </c>
      <c r="E605">
        <v>87649</v>
      </c>
      <c r="F605" t="s">
        <v>9</v>
      </c>
    </row>
    <row r="606" spans="1:6" x14ac:dyDescent="0.3">
      <c r="A606">
        <v>2021</v>
      </c>
      <c r="B606" t="s">
        <v>57</v>
      </c>
      <c r="C606" t="s">
        <v>36</v>
      </c>
      <c r="D606">
        <v>1810</v>
      </c>
      <c r="E606">
        <v>61737</v>
      </c>
      <c r="F606" t="s">
        <v>7</v>
      </c>
    </row>
    <row r="607" spans="1:6" x14ac:dyDescent="0.3">
      <c r="A607">
        <v>2021</v>
      </c>
      <c r="B607" t="s">
        <v>57</v>
      </c>
      <c r="C607" t="s">
        <v>37</v>
      </c>
      <c r="D607">
        <v>16457</v>
      </c>
      <c r="E607">
        <v>75154</v>
      </c>
      <c r="F607" t="s">
        <v>7</v>
      </c>
    </row>
    <row r="608" spans="1:6" x14ac:dyDescent="0.3">
      <c r="A608">
        <v>2021</v>
      </c>
      <c r="B608" t="s">
        <v>57</v>
      </c>
      <c r="C608" t="s">
        <v>38</v>
      </c>
      <c r="D608">
        <v>10247</v>
      </c>
      <c r="E608">
        <v>67095</v>
      </c>
      <c r="F608" t="s">
        <v>9</v>
      </c>
    </row>
    <row r="609" spans="1:6" x14ac:dyDescent="0.3">
      <c r="A609">
        <v>2021</v>
      </c>
      <c r="B609" t="s">
        <v>57</v>
      </c>
      <c r="C609" t="s">
        <v>39</v>
      </c>
      <c r="D609">
        <v>808</v>
      </c>
      <c r="E609">
        <v>61179</v>
      </c>
      <c r="F609" t="s">
        <v>7</v>
      </c>
    </row>
    <row r="610" spans="1:6" x14ac:dyDescent="0.3">
      <c r="A610">
        <v>2021</v>
      </c>
      <c r="B610" t="s">
        <v>57</v>
      </c>
      <c r="C610" t="s">
        <v>40</v>
      </c>
      <c r="D610">
        <v>15486</v>
      </c>
      <c r="E610">
        <v>68878</v>
      </c>
      <c r="F610" t="s">
        <v>9</v>
      </c>
    </row>
    <row r="611" spans="1:6" x14ac:dyDescent="0.3">
      <c r="A611">
        <v>2021</v>
      </c>
      <c r="B611" t="s">
        <v>57</v>
      </c>
      <c r="C611" t="s">
        <v>41</v>
      </c>
      <c r="D611">
        <v>4213</v>
      </c>
      <c r="E611">
        <v>65951</v>
      </c>
      <c r="F611" t="s">
        <v>7</v>
      </c>
    </row>
    <row r="612" spans="1:6" x14ac:dyDescent="0.3">
      <c r="A612">
        <v>2021</v>
      </c>
      <c r="B612" t="s">
        <v>57</v>
      </c>
      <c r="C612" t="s">
        <v>42</v>
      </c>
      <c r="D612">
        <v>6396</v>
      </c>
      <c r="E612">
        <v>77436</v>
      </c>
      <c r="F612" t="s">
        <v>7</v>
      </c>
    </row>
    <row r="613" spans="1:6" x14ac:dyDescent="0.3">
      <c r="A613">
        <v>2021</v>
      </c>
      <c r="B613" t="s">
        <v>57</v>
      </c>
      <c r="C613" t="s">
        <v>43</v>
      </c>
      <c r="D613">
        <v>14432</v>
      </c>
      <c r="E613">
        <v>70231</v>
      </c>
      <c r="F613" t="s">
        <v>9</v>
      </c>
    </row>
    <row r="614" spans="1:6" x14ac:dyDescent="0.3">
      <c r="A614">
        <v>2021</v>
      </c>
      <c r="B614" t="s">
        <v>57</v>
      </c>
      <c r="C614" t="s">
        <v>44</v>
      </c>
      <c r="D614">
        <v>1636</v>
      </c>
      <c r="E614">
        <v>66286</v>
      </c>
      <c r="F614" t="s">
        <v>9</v>
      </c>
    </row>
    <row r="615" spans="1:6" x14ac:dyDescent="0.3">
      <c r="A615">
        <v>2021</v>
      </c>
      <c r="B615" t="s">
        <v>57</v>
      </c>
      <c r="C615" t="s">
        <v>45</v>
      </c>
      <c r="D615">
        <v>6414</v>
      </c>
      <c r="E615">
        <v>66850</v>
      </c>
      <c r="F615" t="s">
        <v>7</v>
      </c>
    </row>
    <row r="616" spans="1:6" x14ac:dyDescent="0.3">
      <c r="A616">
        <v>2021</v>
      </c>
      <c r="B616" t="s">
        <v>57</v>
      </c>
      <c r="C616" t="s">
        <v>46</v>
      </c>
      <c r="D616">
        <v>1067</v>
      </c>
      <c r="E616">
        <v>56219</v>
      </c>
      <c r="F616" t="s">
        <v>7</v>
      </c>
    </row>
    <row r="617" spans="1:6" x14ac:dyDescent="0.3">
      <c r="A617">
        <v>2021</v>
      </c>
      <c r="B617" t="s">
        <v>57</v>
      </c>
      <c r="C617" t="s">
        <v>47</v>
      </c>
      <c r="D617">
        <v>7272</v>
      </c>
      <c r="E617">
        <v>66305</v>
      </c>
      <c r="F617" t="s">
        <v>9</v>
      </c>
    </row>
    <row r="618" spans="1:6" x14ac:dyDescent="0.3">
      <c r="A618">
        <v>2021</v>
      </c>
      <c r="B618" t="s">
        <v>57</v>
      </c>
      <c r="C618" t="s">
        <v>48</v>
      </c>
      <c r="D618">
        <v>25577</v>
      </c>
      <c r="E618">
        <v>85766</v>
      </c>
      <c r="F618" t="s">
        <v>9</v>
      </c>
    </row>
    <row r="619" spans="1:6" x14ac:dyDescent="0.3">
      <c r="A619">
        <v>2021</v>
      </c>
      <c r="B619" t="s">
        <v>57</v>
      </c>
      <c r="C619" t="s">
        <v>49</v>
      </c>
      <c r="D619">
        <v>4547</v>
      </c>
      <c r="E619">
        <v>65426</v>
      </c>
      <c r="F619" t="s">
        <v>9</v>
      </c>
    </row>
    <row r="620" spans="1:6" x14ac:dyDescent="0.3">
      <c r="A620">
        <v>2021</v>
      </c>
      <c r="B620" t="s">
        <v>57</v>
      </c>
      <c r="C620" t="s">
        <v>50</v>
      </c>
      <c r="D620">
        <v>1108</v>
      </c>
      <c r="E620">
        <v>66807</v>
      </c>
      <c r="F620" t="s">
        <v>9</v>
      </c>
    </row>
    <row r="621" spans="1:6" x14ac:dyDescent="0.3">
      <c r="A621">
        <v>2021</v>
      </c>
      <c r="B621" t="s">
        <v>57</v>
      </c>
      <c r="C621" t="s">
        <v>51</v>
      </c>
      <c r="D621">
        <v>6864</v>
      </c>
      <c r="E621">
        <v>67341</v>
      </c>
      <c r="F621" t="s">
        <v>9</v>
      </c>
    </row>
    <row r="622" spans="1:6" x14ac:dyDescent="0.3">
      <c r="A622">
        <v>2021</v>
      </c>
      <c r="B622" t="s">
        <v>57</v>
      </c>
      <c r="C622" t="s">
        <v>52</v>
      </c>
      <c r="D622">
        <v>7824</v>
      </c>
      <c r="E622">
        <v>87228</v>
      </c>
      <c r="F622" t="s">
        <v>7</v>
      </c>
    </row>
    <row r="623" spans="1:6" x14ac:dyDescent="0.3">
      <c r="A623">
        <v>2021</v>
      </c>
      <c r="B623" t="s">
        <v>57</v>
      </c>
      <c r="C623" t="s">
        <v>53</v>
      </c>
      <c r="D623">
        <v>1251</v>
      </c>
      <c r="E623">
        <v>67074</v>
      </c>
      <c r="F623" t="s">
        <v>7</v>
      </c>
    </row>
    <row r="624" spans="1:6" x14ac:dyDescent="0.3">
      <c r="A624">
        <v>2021</v>
      </c>
      <c r="B624" t="s">
        <v>57</v>
      </c>
      <c r="C624" t="s">
        <v>54</v>
      </c>
      <c r="D624">
        <v>9333</v>
      </c>
      <c r="E624">
        <v>65083</v>
      </c>
      <c r="F624" t="s">
        <v>9</v>
      </c>
    </row>
    <row r="625" spans="1:6" x14ac:dyDescent="0.3">
      <c r="A625">
        <v>2021</v>
      </c>
      <c r="B625" t="s">
        <v>57</v>
      </c>
      <c r="C625" t="s">
        <v>55</v>
      </c>
      <c r="D625">
        <v>615</v>
      </c>
      <c r="E625">
        <v>74738</v>
      </c>
      <c r="F625" t="s">
        <v>7</v>
      </c>
    </row>
    <row r="626" spans="1:6" x14ac:dyDescent="0.3">
      <c r="A626">
        <v>2021</v>
      </c>
      <c r="B626" t="s">
        <v>58</v>
      </c>
      <c r="C626" t="s">
        <v>6</v>
      </c>
      <c r="D626">
        <v>32423</v>
      </c>
      <c r="E626">
        <v>49426</v>
      </c>
      <c r="F626" t="s">
        <v>7</v>
      </c>
    </row>
    <row r="627" spans="1:6" x14ac:dyDescent="0.3">
      <c r="A627">
        <v>2021</v>
      </c>
      <c r="B627" t="s">
        <v>58</v>
      </c>
      <c r="C627" t="s">
        <v>8</v>
      </c>
      <c r="D627">
        <v>33190</v>
      </c>
      <c r="E627">
        <v>54023</v>
      </c>
      <c r="F627" t="s">
        <v>9</v>
      </c>
    </row>
    <row r="628" spans="1:6" x14ac:dyDescent="0.3">
      <c r="A628">
        <v>2021</v>
      </c>
      <c r="B628" t="s">
        <v>58</v>
      </c>
      <c r="C628" t="s">
        <v>10</v>
      </c>
      <c r="D628">
        <v>21821</v>
      </c>
      <c r="E628">
        <v>48897</v>
      </c>
      <c r="F628" t="s">
        <v>9</v>
      </c>
    </row>
    <row r="629" spans="1:6" x14ac:dyDescent="0.3">
      <c r="A629">
        <v>2021</v>
      </c>
      <c r="B629" t="s">
        <v>58</v>
      </c>
      <c r="C629" t="s">
        <v>11</v>
      </c>
      <c r="D629">
        <v>198955</v>
      </c>
      <c r="E629">
        <v>60908</v>
      </c>
      <c r="F629" t="s">
        <v>7</v>
      </c>
    </row>
    <row r="630" spans="1:6" x14ac:dyDescent="0.3">
      <c r="A630">
        <v>2021</v>
      </c>
      <c r="B630" t="s">
        <v>58</v>
      </c>
      <c r="C630" t="s">
        <v>12</v>
      </c>
      <c r="D630">
        <v>36041</v>
      </c>
      <c r="E630">
        <v>58675</v>
      </c>
      <c r="F630" t="s">
        <v>7</v>
      </c>
    </row>
    <row r="631" spans="1:6" x14ac:dyDescent="0.3">
      <c r="A631">
        <v>2021</v>
      </c>
      <c r="B631" t="s">
        <v>58</v>
      </c>
      <c r="C631" t="s">
        <v>13</v>
      </c>
      <c r="D631">
        <v>24868</v>
      </c>
      <c r="E631">
        <v>58540</v>
      </c>
      <c r="F631" t="s">
        <v>9</v>
      </c>
    </row>
    <row r="632" spans="1:6" x14ac:dyDescent="0.3">
      <c r="A632">
        <v>2021</v>
      </c>
      <c r="B632" t="s">
        <v>58</v>
      </c>
      <c r="C632" t="s">
        <v>14</v>
      </c>
      <c r="D632">
        <v>7005</v>
      </c>
      <c r="E632">
        <v>48440</v>
      </c>
      <c r="F632" t="s">
        <v>7</v>
      </c>
    </row>
    <row r="633" spans="1:6" x14ac:dyDescent="0.3">
      <c r="A633">
        <v>2021</v>
      </c>
      <c r="B633" t="s">
        <v>58</v>
      </c>
      <c r="C633" t="s">
        <v>15</v>
      </c>
      <c r="D633">
        <v>140278</v>
      </c>
      <c r="E633">
        <v>52232</v>
      </c>
      <c r="F633" t="s">
        <v>9</v>
      </c>
    </row>
    <row r="634" spans="1:6" x14ac:dyDescent="0.3">
      <c r="A634">
        <v>2021</v>
      </c>
      <c r="B634" t="s">
        <v>58</v>
      </c>
      <c r="C634" t="s">
        <v>16</v>
      </c>
      <c r="D634">
        <v>61774</v>
      </c>
      <c r="E634">
        <v>55817</v>
      </c>
      <c r="F634" t="s">
        <v>7</v>
      </c>
    </row>
    <row r="635" spans="1:6" x14ac:dyDescent="0.3">
      <c r="A635">
        <v>2021</v>
      </c>
      <c r="B635" t="s">
        <v>58</v>
      </c>
      <c r="C635" t="s">
        <v>17</v>
      </c>
      <c r="D635">
        <v>11892</v>
      </c>
      <c r="E635">
        <v>47533</v>
      </c>
      <c r="F635" t="s">
        <v>7</v>
      </c>
    </row>
    <row r="636" spans="1:6" x14ac:dyDescent="0.3">
      <c r="A636">
        <v>2021</v>
      </c>
      <c r="B636" t="s">
        <v>58</v>
      </c>
      <c r="C636" t="s">
        <v>18</v>
      </c>
      <c r="D636">
        <v>78822</v>
      </c>
      <c r="E636">
        <v>59573</v>
      </c>
      <c r="F636" t="s">
        <v>9</v>
      </c>
    </row>
    <row r="637" spans="1:6" x14ac:dyDescent="0.3">
      <c r="A637">
        <v>2021</v>
      </c>
      <c r="B637" t="s">
        <v>58</v>
      </c>
      <c r="C637" t="s">
        <v>19</v>
      </c>
      <c r="D637">
        <v>40283</v>
      </c>
      <c r="E637">
        <v>49345</v>
      </c>
      <c r="F637" t="s">
        <v>9</v>
      </c>
    </row>
    <row r="638" spans="1:6" x14ac:dyDescent="0.3">
      <c r="A638">
        <v>2021</v>
      </c>
      <c r="B638" t="s">
        <v>58</v>
      </c>
      <c r="C638" t="s">
        <v>20</v>
      </c>
      <c r="D638">
        <v>23557</v>
      </c>
      <c r="E638">
        <v>47407</v>
      </c>
      <c r="F638" t="s">
        <v>7</v>
      </c>
    </row>
    <row r="639" spans="1:6" x14ac:dyDescent="0.3">
      <c r="A639">
        <v>2021</v>
      </c>
      <c r="B639" t="s">
        <v>58</v>
      </c>
      <c r="C639" t="s">
        <v>21</v>
      </c>
      <c r="D639">
        <v>19844</v>
      </c>
      <c r="E639">
        <v>49539</v>
      </c>
      <c r="F639" t="s">
        <v>7</v>
      </c>
    </row>
    <row r="640" spans="1:6" x14ac:dyDescent="0.3">
      <c r="A640">
        <v>2021</v>
      </c>
      <c r="B640" t="s">
        <v>58</v>
      </c>
      <c r="C640" t="s">
        <v>22</v>
      </c>
      <c r="D640">
        <v>27892</v>
      </c>
      <c r="E640">
        <v>50163</v>
      </c>
      <c r="F640" t="s">
        <v>9</v>
      </c>
    </row>
    <row r="641" spans="1:6" x14ac:dyDescent="0.3">
      <c r="A641">
        <v>2021</v>
      </c>
      <c r="B641" t="s">
        <v>58</v>
      </c>
      <c r="C641" t="s">
        <v>23</v>
      </c>
      <c r="D641">
        <v>30876</v>
      </c>
      <c r="E641">
        <v>49579</v>
      </c>
      <c r="F641" t="s">
        <v>9</v>
      </c>
    </row>
    <row r="642" spans="1:6" x14ac:dyDescent="0.3">
      <c r="A642">
        <v>2021</v>
      </c>
      <c r="B642" t="s">
        <v>58</v>
      </c>
      <c r="C642" t="s">
        <v>24</v>
      </c>
      <c r="D642">
        <v>10676</v>
      </c>
      <c r="E642">
        <v>45115</v>
      </c>
      <c r="F642" t="s">
        <v>9</v>
      </c>
    </row>
    <row r="643" spans="1:6" x14ac:dyDescent="0.3">
      <c r="A643">
        <v>2021</v>
      </c>
      <c r="B643" t="s">
        <v>58</v>
      </c>
      <c r="C643" t="s">
        <v>25</v>
      </c>
      <c r="D643">
        <v>32640</v>
      </c>
      <c r="E643">
        <v>53503</v>
      </c>
      <c r="F643" t="s">
        <v>9</v>
      </c>
    </row>
    <row r="644" spans="1:6" x14ac:dyDescent="0.3">
      <c r="A644">
        <v>2021</v>
      </c>
      <c r="B644" t="s">
        <v>58</v>
      </c>
      <c r="C644" t="s">
        <v>26</v>
      </c>
      <c r="D644">
        <v>41620</v>
      </c>
      <c r="E644">
        <v>61423</v>
      </c>
      <c r="F644" t="s">
        <v>9</v>
      </c>
    </row>
    <row r="645" spans="1:6" x14ac:dyDescent="0.3">
      <c r="A645">
        <v>2021</v>
      </c>
      <c r="B645" t="s">
        <v>58</v>
      </c>
      <c r="C645" t="s">
        <v>27</v>
      </c>
      <c r="D645">
        <v>55150</v>
      </c>
      <c r="E645">
        <v>54357</v>
      </c>
      <c r="F645" t="s">
        <v>7</v>
      </c>
    </row>
    <row r="646" spans="1:6" x14ac:dyDescent="0.3">
      <c r="A646">
        <v>2021</v>
      </c>
      <c r="B646" t="s">
        <v>58</v>
      </c>
      <c r="C646" t="s">
        <v>28</v>
      </c>
      <c r="D646">
        <v>37323</v>
      </c>
      <c r="E646">
        <v>56523</v>
      </c>
      <c r="F646" t="s">
        <v>7</v>
      </c>
    </row>
    <row r="647" spans="1:6" x14ac:dyDescent="0.3">
      <c r="A647">
        <v>2021</v>
      </c>
      <c r="B647" t="s">
        <v>58</v>
      </c>
      <c r="C647" t="s">
        <v>29</v>
      </c>
      <c r="D647">
        <v>19568</v>
      </c>
      <c r="E647">
        <v>43621</v>
      </c>
      <c r="F647" t="s">
        <v>9</v>
      </c>
    </row>
    <row r="648" spans="1:6" x14ac:dyDescent="0.3">
      <c r="A648">
        <v>2021</v>
      </c>
      <c r="B648" t="s">
        <v>58</v>
      </c>
      <c r="C648" t="s">
        <v>30</v>
      </c>
      <c r="D648">
        <v>39400</v>
      </c>
      <c r="E648">
        <v>49646</v>
      </c>
      <c r="F648" t="s">
        <v>7</v>
      </c>
    </row>
    <row r="649" spans="1:6" x14ac:dyDescent="0.3">
      <c r="A649">
        <v>2021</v>
      </c>
      <c r="B649" t="s">
        <v>58</v>
      </c>
      <c r="C649" t="s">
        <v>31</v>
      </c>
      <c r="D649">
        <v>9112</v>
      </c>
      <c r="E649">
        <v>46937</v>
      </c>
      <c r="F649" t="s">
        <v>7</v>
      </c>
    </row>
    <row r="650" spans="1:6" x14ac:dyDescent="0.3">
      <c r="A650">
        <v>2021</v>
      </c>
      <c r="B650" t="s">
        <v>58</v>
      </c>
      <c r="C650" t="s">
        <v>32</v>
      </c>
      <c r="D650">
        <v>14969</v>
      </c>
      <c r="E650">
        <v>47557</v>
      </c>
      <c r="F650" t="s">
        <v>9</v>
      </c>
    </row>
    <row r="651" spans="1:6" x14ac:dyDescent="0.3">
      <c r="A651">
        <v>2021</v>
      </c>
      <c r="B651" t="s">
        <v>58</v>
      </c>
      <c r="C651" t="s">
        <v>33</v>
      </c>
      <c r="D651">
        <v>15866</v>
      </c>
      <c r="E651">
        <v>51452</v>
      </c>
      <c r="F651" t="s">
        <v>9</v>
      </c>
    </row>
    <row r="652" spans="1:6" x14ac:dyDescent="0.3">
      <c r="A652">
        <v>2021</v>
      </c>
      <c r="B652" t="s">
        <v>58</v>
      </c>
      <c r="C652" t="s">
        <v>34</v>
      </c>
      <c r="D652">
        <v>12448</v>
      </c>
      <c r="E652">
        <v>55409</v>
      </c>
      <c r="F652" t="s">
        <v>7</v>
      </c>
    </row>
    <row r="653" spans="1:6" x14ac:dyDescent="0.3">
      <c r="A653">
        <v>2021</v>
      </c>
      <c r="B653" t="s">
        <v>58</v>
      </c>
      <c r="C653" t="s">
        <v>35</v>
      </c>
      <c r="D653">
        <v>54227</v>
      </c>
      <c r="E653">
        <v>61204</v>
      </c>
      <c r="F653" t="s">
        <v>7</v>
      </c>
    </row>
    <row r="654" spans="1:6" x14ac:dyDescent="0.3">
      <c r="A654">
        <v>2021</v>
      </c>
      <c r="B654" t="s">
        <v>58</v>
      </c>
      <c r="C654" t="s">
        <v>36</v>
      </c>
      <c r="D654">
        <v>10974</v>
      </c>
      <c r="E654">
        <v>45275</v>
      </c>
      <c r="F654" t="s">
        <v>9</v>
      </c>
    </row>
    <row r="655" spans="1:6" x14ac:dyDescent="0.3">
      <c r="A655">
        <v>2021</v>
      </c>
      <c r="B655" t="s">
        <v>58</v>
      </c>
      <c r="C655" t="s">
        <v>37</v>
      </c>
      <c r="D655">
        <v>120950</v>
      </c>
      <c r="E655">
        <v>59710</v>
      </c>
      <c r="F655" t="s">
        <v>7</v>
      </c>
    </row>
    <row r="656" spans="1:6" x14ac:dyDescent="0.3">
      <c r="A656">
        <v>2021</v>
      </c>
      <c r="B656" t="s">
        <v>58</v>
      </c>
      <c r="C656" t="s">
        <v>38</v>
      </c>
      <c r="D656">
        <v>62397</v>
      </c>
      <c r="E656">
        <v>50579</v>
      </c>
      <c r="F656" t="s">
        <v>9</v>
      </c>
    </row>
    <row r="657" spans="1:6" x14ac:dyDescent="0.3">
      <c r="A657">
        <v>2021</v>
      </c>
      <c r="B657" t="s">
        <v>58</v>
      </c>
      <c r="C657" t="s">
        <v>39</v>
      </c>
      <c r="D657">
        <v>7738</v>
      </c>
      <c r="E657">
        <v>57925</v>
      </c>
      <c r="F657" t="s">
        <v>7</v>
      </c>
    </row>
    <row r="658" spans="1:6" x14ac:dyDescent="0.3">
      <c r="A658">
        <v>2021</v>
      </c>
      <c r="B658" t="s">
        <v>58</v>
      </c>
      <c r="C658" t="s">
        <v>40</v>
      </c>
      <c r="D658">
        <v>68958</v>
      </c>
      <c r="E658">
        <v>51569</v>
      </c>
      <c r="F658" t="s">
        <v>7</v>
      </c>
    </row>
    <row r="659" spans="1:6" x14ac:dyDescent="0.3">
      <c r="A659">
        <v>2021</v>
      </c>
      <c r="B659" t="s">
        <v>58</v>
      </c>
      <c r="C659" t="s">
        <v>41</v>
      </c>
      <c r="D659">
        <v>23883</v>
      </c>
      <c r="E659">
        <v>49049</v>
      </c>
      <c r="F659" t="s">
        <v>9</v>
      </c>
    </row>
    <row r="660" spans="1:6" x14ac:dyDescent="0.3">
      <c r="A660">
        <v>2021</v>
      </c>
      <c r="B660" t="s">
        <v>58</v>
      </c>
      <c r="C660" t="s">
        <v>42</v>
      </c>
      <c r="D660">
        <v>26460</v>
      </c>
      <c r="E660">
        <v>51879</v>
      </c>
      <c r="F660" t="s">
        <v>9</v>
      </c>
    </row>
    <row r="661" spans="1:6" x14ac:dyDescent="0.3">
      <c r="A661">
        <v>2021</v>
      </c>
      <c r="B661" t="s">
        <v>58</v>
      </c>
      <c r="C661" t="s">
        <v>43</v>
      </c>
      <c r="D661">
        <v>74684</v>
      </c>
      <c r="E661">
        <v>52296</v>
      </c>
      <c r="F661" t="s">
        <v>7</v>
      </c>
    </row>
    <row r="662" spans="1:6" x14ac:dyDescent="0.3">
      <c r="A662">
        <v>2021</v>
      </c>
      <c r="B662" t="s">
        <v>58</v>
      </c>
      <c r="C662" t="s">
        <v>44</v>
      </c>
      <c r="D662">
        <v>7648</v>
      </c>
      <c r="E662">
        <v>51232</v>
      </c>
      <c r="F662" t="s">
        <v>7</v>
      </c>
    </row>
    <row r="663" spans="1:6" x14ac:dyDescent="0.3">
      <c r="A663">
        <v>2021</v>
      </c>
      <c r="B663" t="s">
        <v>58</v>
      </c>
      <c r="C663" t="s">
        <v>45</v>
      </c>
      <c r="D663">
        <v>31073</v>
      </c>
      <c r="E663">
        <v>47048</v>
      </c>
      <c r="F663" t="s">
        <v>9</v>
      </c>
    </row>
    <row r="664" spans="1:6" x14ac:dyDescent="0.3">
      <c r="A664">
        <v>2021</v>
      </c>
      <c r="B664" t="s">
        <v>58</v>
      </c>
      <c r="C664" t="s">
        <v>46</v>
      </c>
      <c r="D664">
        <v>8027</v>
      </c>
      <c r="E664">
        <v>46980</v>
      </c>
      <c r="F664" t="s">
        <v>9</v>
      </c>
    </row>
    <row r="665" spans="1:6" x14ac:dyDescent="0.3">
      <c r="A665">
        <v>2021</v>
      </c>
      <c r="B665" t="s">
        <v>58</v>
      </c>
      <c r="C665" t="s">
        <v>47</v>
      </c>
      <c r="D665">
        <v>40380</v>
      </c>
      <c r="E665">
        <v>52991</v>
      </c>
      <c r="F665" t="s">
        <v>9</v>
      </c>
    </row>
    <row r="666" spans="1:6" x14ac:dyDescent="0.3">
      <c r="A666">
        <v>2021</v>
      </c>
      <c r="B666" t="s">
        <v>58</v>
      </c>
      <c r="C666" t="s">
        <v>48</v>
      </c>
      <c r="D666">
        <v>150310</v>
      </c>
      <c r="E666">
        <v>60323</v>
      </c>
      <c r="F666" t="s">
        <v>9</v>
      </c>
    </row>
    <row r="667" spans="1:6" x14ac:dyDescent="0.3">
      <c r="A667">
        <v>2021</v>
      </c>
      <c r="B667" t="s">
        <v>58</v>
      </c>
      <c r="C667" t="s">
        <v>49</v>
      </c>
      <c r="D667">
        <v>20066</v>
      </c>
      <c r="E667">
        <v>51785</v>
      </c>
      <c r="F667" t="s">
        <v>9</v>
      </c>
    </row>
    <row r="668" spans="1:6" x14ac:dyDescent="0.3">
      <c r="A668">
        <v>2021</v>
      </c>
      <c r="B668" t="s">
        <v>58</v>
      </c>
      <c r="C668" t="s">
        <v>50</v>
      </c>
      <c r="D668">
        <v>5040</v>
      </c>
      <c r="E668">
        <v>47456</v>
      </c>
      <c r="F668" t="s">
        <v>7</v>
      </c>
    </row>
    <row r="669" spans="1:6" x14ac:dyDescent="0.3">
      <c r="A669">
        <v>2021</v>
      </c>
      <c r="B669" t="s">
        <v>58</v>
      </c>
      <c r="C669" t="s">
        <v>51</v>
      </c>
      <c r="D669">
        <v>42839</v>
      </c>
      <c r="E669">
        <v>51486</v>
      </c>
      <c r="F669" t="s">
        <v>7</v>
      </c>
    </row>
    <row r="670" spans="1:6" x14ac:dyDescent="0.3">
      <c r="A670">
        <v>2021</v>
      </c>
      <c r="B670" t="s">
        <v>58</v>
      </c>
      <c r="C670" t="s">
        <v>52</v>
      </c>
      <c r="D670">
        <v>38692</v>
      </c>
      <c r="E670">
        <v>73312</v>
      </c>
      <c r="F670" t="s">
        <v>9</v>
      </c>
    </row>
    <row r="671" spans="1:6" x14ac:dyDescent="0.3">
      <c r="A671">
        <v>2021</v>
      </c>
      <c r="B671" t="s">
        <v>58</v>
      </c>
      <c r="C671" t="s">
        <v>53</v>
      </c>
      <c r="D671">
        <v>10709</v>
      </c>
      <c r="E671">
        <v>46148</v>
      </c>
      <c r="F671" t="s">
        <v>7</v>
      </c>
    </row>
    <row r="672" spans="1:6" x14ac:dyDescent="0.3">
      <c r="A672">
        <v>2021</v>
      </c>
      <c r="B672" t="s">
        <v>58</v>
      </c>
      <c r="C672" t="s">
        <v>54</v>
      </c>
      <c r="D672">
        <v>36253</v>
      </c>
      <c r="E672">
        <v>48647</v>
      </c>
      <c r="F672" t="s">
        <v>7</v>
      </c>
    </row>
    <row r="673" spans="1:6" x14ac:dyDescent="0.3">
      <c r="A673">
        <v>2021</v>
      </c>
      <c r="B673" t="s">
        <v>58</v>
      </c>
      <c r="C673" t="s">
        <v>55</v>
      </c>
      <c r="D673">
        <v>4819</v>
      </c>
      <c r="E673">
        <v>50408</v>
      </c>
      <c r="F673" t="s">
        <v>9</v>
      </c>
    </row>
    <row r="674" spans="1:6" x14ac:dyDescent="0.3">
      <c r="A674">
        <v>2021</v>
      </c>
      <c r="B674" t="s">
        <v>59</v>
      </c>
      <c r="C674" t="s">
        <v>6</v>
      </c>
      <c r="D674">
        <v>2309</v>
      </c>
      <c r="E674">
        <v>68845</v>
      </c>
      <c r="F674" t="s">
        <v>9</v>
      </c>
    </row>
    <row r="675" spans="1:6" x14ac:dyDescent="0.3">
      <c r="A675">
        <v>2021</v>
      </c>
      <c r="B675" t="s">
        <v>59</v>
      </c>
      <c r="C675" t="s">
        <v>8</v>
      </c>
      <c r="D675">
        <v>3691</v>
      </c>
      <c r="E675">
        <v>83822</v>
      </c>
      <c r="F675" t="s">
        <v>7</v>
      </c>
    </row>
    <row r="676" spans="1:6" x14ac:dyDescent="0.3">
      <c r="A676">
        <v>2021</v>
      </c>
      <c r="B676" t="s">
        <v>59</v>
      </c>
      <c r="C676" t="s">
        <v>10</v>
      </c>
      <c r="D676">
        <v>1303</v>
      </c>
      <c r="E676">
        <v>63981</v>
      </c>
      <c r="F676" t="s">
        <v>7</v>
      </c>
    </row>
    <row r="677" spans="1:6" x14ac:dyDescent="0.3">
      <c r="A677">
        <v>2021</v>
      </c>
      <c r="B677" t="s">
        <v>59</v>
      </c>
      <c r="C677" t="s">
        <v>11</v>
      </c>
      <c r="D677">
        <v>28529</v>
      </c>
      <c r="E677">
        <v>197278</v>
      </c>
      <c r="F677" t="s">
        <v>9</v>
      </c>
    </row>
    <row r="678" spans="1:6" x14ac:dyDescent="0.3">
      <c r="A678">
        <v>2021</v>
      </c>
      <c r="B678" t="s">
        <v>59</v>
      </c>
      <c r="C678" t="s">
        <v>12</v>
      </c>
      <c r="D678">
        <v>4330</v>
      </c>
      <c r="E678">
        <v>115380</v>
      </c>
      <c r="F678" t="s">
        <v>7</v>
      </c>
    </row>
    <row r="679" spans="1:6" x14ac:dyDescent="0.3">
      <c r="A679">
        <v>2021</v>
      </c>
      <c r="B679" t="s">
        <v>59</v>
      </c>
      <c r="C679" t="s">
        <v>13</v>
      </c>
      <c r="D679">
        <v>2551</v>
      </c>
      <c r="E679">
        <v>126406</v>
      </c>
      <c r="F679" t="s">
        <v>9</v>
      </c>
    </row>
    <row r="680" spans="1:6" x14ac:dyDescent="0.3">
      <c r="A680">
        <v>2021</v>
      </c>
      <c r="B680" t="s">
        <v>59</v>
      </c>
      <c r="C680" t="s">
        <v>14</v>
      </c>
      <c r="D680">
        <v>497</v>
      </c>
      <c r="E680">
        <v>76031</v>
      </c>
      <c r="F680" t="s">
        <v>7</v>
      </c>
    </row>
    <row r="681" spans="1:6" x14ac:dyDescent="0.3">
      <c r="A681">
        <v>2021</v>
      </c>
      <c r="B681" t="s">
        <v>59</v>
      </c>
      <c r="C681" t="s">
        <v>15</v>
      </c>
      <c r="D681">
        <v>11744</v>
      </c>
      <c r="E681">
        <v>92153</v>
      </c>
      <c r="F681" t="s">
        <v>7</v>
      </c>
    </row>
    <row r="682" spans="1:6" x14ac:dyDescent="0.3">
      <c r="A682">
        <v>2021</v>
      </c>
      <c r="B682" t="s">
        <v>59</v>
      </c>
      <c r="C682" t="s">
        <v>16</v>
      </c>
      <c r="D682">
        <v>5380</v>
      </c>
      <c r="E682">
        <v>106462</v>
      </c>
      <c r="F682" t="s">
        <v>9</v>
      </c>
    </row>
    <row r="683" spans="1:6" x14ac:dyDescent="0.3">
      <c r="A683">
        <v>2021</v>
      </c>
      <c r="B683" t="s">
        <v>59</v>
      </c>
      <c r="C683" t="s">
        <v>17</v>
      </c>
      <c r="D683">
        <v>1231</v>
      </c>
      <c r="E683">
        <v>62211</v>
      </c>
      <c r="F683" t="s">
        <v>9</v>
      </c>
    </row>
    <row r="684" spans="1:6" x14ac:dyDescent="0.3">
      <c r="A684">
        <v>2021</v>
      </c>
      <c r="B684" t="s">
        <v>59</v>
      </c>
      <c r="C684" t="s">
        <v>18</v>
      </c>
      <c r="D684">
        <v>6998</v>
      </c>
      <c r="E684">
        <v>102732</v>
      </c>
      <c r="F684" t="s">
        <v>7</v>
      </c>
    </row>
    <row r="685" spans="1:6" x14ac:dyDescent="0.3">
      <c r="A685">
        <v>2021</v>
      </c>
      <c r="B685" t="s">
        <v>59</v>
      </c>
      <c r="C685" t="s">
        <v>19</v>
      </c>
      <c r="D685">
        <v>2278</v>
      </c>
      <c r="E685">
        <v>68444</v>
      </c>
      <c r="F685" t="s">
        <v>7</v>
      </c>
    </row>
    <row r="686" spans="1:6" x14ac:dyDescent="0.3">
      <c r="A686">
        <v>2021</v>
      </c>
      <c r="B686" t="s">
        <v>59</v>
      </c>
      <c r="C686" t="s">
        <v>20</v>
      </c>
      <c r="D686">
        <v>1778</v>
      </c>
      <c r="E686">
        <v>66664</v>
      </c>
      <c r="F686" t="s">
        <v>9</v>
      </c>
    </row>
    <row r="687" spans="1:6" x14ac:dyDescent="0.3">
      <c r="A687">
        <v>2021</v>
      </c>
      <c r="B687" t="s">
        <v>59</v>
      </c>
      <c r="C687" t="s">
        <v>21</v>
      </c>
      <c r="D687">
        <v>1386</v>
      </c>
      <c r="E687">
        <v>72434</v>
      </c>
      <c r="F687" t="s">
        <v>9</v>
      </c>
    </row>
    <row r="688" spans="1:6" x14ac:dyDescent="0.3">
      <c r="A688">
        <v>2021</v>
      </c>
      <c r="B688" t="s">
        <v>59</v>
      </c>
      <c r="C688" t="s">
        <v>22</v>
      </c>
      <c r="D688">
        <v>1924</v>
      </c>
      <c r="E688">
        <v>64590</v>
      </c>
      <c r="F688" t="s">
        <v>9</v>
      </c>
    </row>
    <row r="689" spans="1:6" x14ac:dyDescent="0.3">
      <c r="A689">
        <v>2021</v>
      </c>
      <c r="B689" t="s">
        <v>59</v>
      </c>
      <c r="C689" t="s">
        <v>23</v>
      </c>
      <c r="D689">
        <v>1801</v>
      </c>
      <c r="E689">
        <v>66638</v>
      </c>
      <c r="F689" t="s">
        <v>9</v>
      </c>
    </row>
    <row r="690" spans="1:6" x14ac:dyDescent="0.3">
      <c r="A690">
        <v>2021</v>
      </c>
      <c r="B690" t="s">
        <v>59</v>
      </c>
      <c r="C690" t="s">
        <v>24</v>
      </c>
      <c r="D690">
        <v>869</v>
      </c>
      <c r="E690">
        <v>63442</v>
      </c>
      <c r="F690" t="s">
        <v>9</v>
      </c>
    </row>
    <row r="691" spans="1:6" x14ac:dyDescent="0.3">
      <c r="A691">
        <v>2021</v>
      </c>
      <c r="B691" t="s">
        <v>59</v>
      </c>
      <c r="C691" t="s">
        <v>25</v>
      </c>
      <c r="D691">
        <v>2846</v>
      </c>
      <c r="E691">
        <v>104834</v>
      </c>
      <c r="F691" t="s">
        <v>7</v>
      </c>
    </row>
    <row r="692" spans="1:6" x14ac:dyDescent="0.3">
      <c r="A692">
        <v>2021</v>
      </c>
      <c r="B692" t="s">
        <v>59</v>
      </c>
      <c r="C692" t="s">
        <v>26</v>
      </c>
      <c r="D692">
        <v>5717</v>
      </c>
      <c r="E692">
        <v>134022</v>
      </c>
      <c r="F692" t="s">
        <v>7</v>
      </c>
    </row>
    <row r="693" spans="1:6" x14ac:dyDescent="0.3">
      <c r="A693">
        <v>2021</v>
      </c>
      <c r="B693" t="s">
        <v>59</v>
      </c>
      <c r="C693" t="s">
        <v>27</v>
      </c>
      <c r="D693">
        <v>7146</v>
      </c>
      <c r="E693">
        <v>83504</v>
      </c>
      <c r="F693" t="s">
        <v>9</v>
      </c>
    </row>
    <row r="694" spans="1:6" x14ac:dyDescent="0.3">
      <c r="A694">
        <v>2021</v>
      </c>
      <c r="B694" t="s">
        <v>59</v>
      </c>
      <c r="C694" t="s">
        <v>28</v>
      </c>
      <c r="D694">
        <v>4133</v>
      </c>
      <c r="E694">
        <v>89846</v>
      </c>
      <c r="F694" t="s">
        <v>7</v>
      </c>
    </row>
    <row r="695" spans="1:6" x14ac:dyDescent="0.3">
      <c r="A695">
        <v>2021</v>
      </c>
      <c r="B695" t="s">
        <v>59</v>
      </c>
      <c r="C695" t="s">
        <v>29</v>
      </c>
      <c r="D695">
        <v>944</v>
      </c>
      <c r="E695">
        <v>55438</v>
      </c>
      <c r="F695" t="s">
        <v>7</v>
      </c>
    </row>
    <row r="696" spans="1:6" x14ac:dyDescent="0.3">
      <c r="A696">
        <v>2021</v>
      </c>
      <c r="B696" t="s">
        <v>59</v>
      </c>
      <c r="C696" t="s">
        <v>30</v>
      </c>
      <c r="D696">
        <v>3310</v>
      </c>
      <c r="E696">
        <v>91960</v>
      </c>
      <c r="F696" t="s">
        <v>9</v>
      </c>
    </row>
    <row r="697" spans="1:6" x14ac:dyDescent="0.3">
      <c r="A697">
        <v>2021</v>
      </c>
      <c r="B697" t="s">
        <v>59</v>
      </c>
      <c r="C697" t="s">
        <v>31</v>
      </c>
      <c r="D697">
        <v>799</v>
      </c>
      <c r="E697">
        <v>62592</v>
      </c>
      <c r="F697" t="s">
        <v>9</v>
      </c>
    </row>
    <row r="698" spans="1:6" x14ac:dyDescent="0.3">
      <c r="A698">
        <v>2021</v>
      </c>
      <c r="B698" t="s">
        <v>59</v>
      </c>
      <c r="C698" t="s">
        <v>32</v>
      </c>
      <c r="D698">
        <v>1015</v>
      </c>
      <c r="E698">
        <v>72732</v>
      </c>
      <c r="F698" t="s">
        <v>7</v>
      </c>
    </row>
    <row r="699" spans="1:6" x14ac:dyDescent="0.3">
      <c r="A699">
        <v>2021</v>
      </c>
      <c r="B699" t="s">
        <v>59</v>
      </c>
      <c r="C699" t="s">
        <v>33</v>
      </c>
      <c r="D699">
        <v>1664</v>
      </c>
      <c r="E699">
        <v>79213</v>
      </c>
      <c r="F699" t="s">
        <v>7</v>
      </c>
    </row>
    <row r="700" spans="1:6" x14ac:dyDescent="0.3">
      <c r="A700">
        <v>2021</v>
      </c>
      <c r="B700" t="s">
        <v>59</v>
      </c>
      <c r="C700" t="s">
        <v>34</v>
      </c>
      <c r="D700">
        <v>1037</v>
      </c>
      <c r="E700">
        <v>103212</v>
      </c>
      <c r="F700" t="s">
        <v>9</v>
      </c>
    </row>
    <row r="701" spans="1:6" x14ac:dyDescent="0.3">
      <c r="A701">
        <v>2021</v>
      </c>
      <c r="B701" t="s">
        <v>59</v>
      </c>
      <c r="C701" t="s">
        <v>35</v>
      </c>
      <c r="D701">
        <v>3724</v>
      </c>
      <c r="E701">
        <v>123433</v>
      </c>
      <c r="F701" t="s">
        <v>7</v>
      </c>
    </row>
    <row r="702" spans="1:6" x14ac:dyDescent="0.3">
      <c r="A702">
        <v>2021</v>
      </c>
      <c r="B702" t="s">
        <v>59</v>
      </c>
      <c r="C702" t="s">
        <v>36</v>
      </c>
      <c r="D702">
        <v>1074</v>
      </c>
      <c r="E702">
        <v>63554</v>
      </c>
      <c r="F702" t="s">
        <v>9</v>
      </c>
    </row>
    <row r="703" spans="1:6" x14ac:dyDescent="0.3">
      <c r="A703">
        <v>2021</v>
      </c>
      <c r="B703" t="s">
        <v>59</v>
      </c>
      <c r="C703" t="s">
        <v>37</v>
      </c>
      <c r="D703">
        <v>12812</v>
      </c>
      <c r="E703">
        <v>141959</v>
      </c>
      <c r="F703" t="s">
        <v>7</v>
      </c>
    </row>
    <row r="704" spans="1:6" x14ac:dyDescent="0.3">
      <c r="A704">
        <v>2021</v>
      </c>
      <c r="B704" t="s">
        <v>59</v>
      </c>
      <c r="C704" t="s">
        <v>38</v>
      </c>
      <c r="D704">
        <v>5669</v>
      </c>
      <c r="E704">
        <v>93039</v>
      </c>
      <c r="F704" t="s">
        <v>7</v>
      </c>
    </row>
    <row r="705" spans="1:6" x14ac:dyDescent="0.3">
      <c r="A705">
        <v>2021</v>
      </c>
      <c r="B705" t="s">
        <v>59</v>
      </c>
      <c r="C705" t="s">
        <v>39</v>
      </c>
      <c r="D705">
        <v>402</v>
      </c>
      <c r="E705">
        <v>77543</v>
      </c>
      <c r="F705" t="s">
        <v>9</v>
      </c>
    </row>
    <row r="706" spans="1:6" x14ac:dyDescent="0.3">
      <c r="A706">
        <v>2021</v>
      </c>
      <c r="B706" t="s">
        <v>59</v>
      </c>
      <c r="C706" t="s">
        <v>40</v>
      </c>
      <c r="D706">
        <v>4915</v>
      </c>
      <c r="E706">
        <v>78613</v>
      </c>
      <c r="F706" t="s">
        <v>9</v>
      </c>
    </row>
    <row r="707" spans="1:6" x14ac:dyDescent="0.3">
      <c r="A707">
        <v>2021</v>
      </c>
      <c r="B707" t="s">
        <v>59</v>
      </c>
      <c r="C707" t="s">
        <v>41</v>
      </c>
      <c r="D707">
        <v>1550</v>
      </c>
      <c r="E707">
        <v>66407</v>
      </c>
      <c r="F707" t="s">
        <v>7</v>
      </c>
    </row>
    <row r="708" spans="1:6" x14ac:dyDescent="0.3">
      <c r="A708">
        <v>2021</v>
      </c>
      <c r="B708" t="s">
        <v>59</v>
      </c>
      <c r="C708" t="s">
        <v>42</v>
      </c>
      <c r="D708">
        <v>4135</v>
      </c>
      <c r="E708">
        <v>95633</v>
      </c>
      <c r="F708" t="s">
        <v>7</v>
      </c>
    </row>
    <row r="709" spans="1:6" x14ac:dyDescent="0.3">
      <c r="A709">
        <v>2021</v>
      </c>
      <c r="B709" t="s">
        <v>59</v>
      </c>
      <c r="C709" t="s">
        <v>43</v>
      </c>
      <c r="D709">
        <v>5348</v>
      </c>
      <c r="E709">
        <v>100900</v>
      </c>
      <c r="F709" t="s">
        <v>9</v>
      </c>
    </row>
    <row r="710" spans="1:6" x14ac:dyDescent="0.3">
      <c r="A710">
        <v>2021</v>
      </c>
      <c r="B710" t="s">
        <v>59</v>
      </c>
      <c r="C710" t="s">
        <v>44</v>
      </c>
      <c r="D710">
        <v>714</v>
      </c>
      <c r="E710">
        <v>82409</v>
      </c>
      <c r="F710" t="s">
        <v>9</v>
      </c>
    </row>
    <row r="711" spans="1:6" x14ac:dyDescent="0.3">
      <c r="A711">
        <v>2021</v>
      </c>
      <c r="B711" t="s">
        <v>59</v>
      </c>
      <c r="C711" t="s">
        <v>45</v>
      </c>
      <c r="D711">
        <v>2883</v>
      </c>
      <c r="E711">
        <v>72032</v>
      </c>
      <c r="F711" t="s">
        <v>9</v>
      </c>
    </row>
    <row r="712" spans="1:6" x14ac:dyDescent="0.3">
      <c r="A712">
        <v>2021</v>
      </c>
      <c r="B712" t="s">
        <v>59</v>
      </c>
      <c r="C712" t="s">
        <v>46</v>
      </c>
      <c r="D712">
        <v>589</v>
      </c>
      <c r="E712">
        <v>57535</v>
      </c>
      <c r="F712" t="s">
        <v>9</v>
      </c>
    </row>
    <row r="713" spans="1:6" x14ac:dyDescent="0.3">
      <c r="A713">
        <v>2021</v>
      </c>
      <c r="B713" t="s">
        <v>59</v>
      </c>
      <c r="C713" t="s">
        <v>47</v>
      </c>
      <c r="D713">
        <v>3981</v>
      </c>
      <c r="E713">
        <v>81375</v>
      </c>
      <c r="F713" t="s">
        <v>9</v>
      </c>
    </row>
    <row r="714" spans="1:6" x14ac:dyDescent="0.3">
      <c r="A714">
        <v>2021</v>
      </c>
      <c r="B714" t="s">
        <v>59</v>
      </c>
      <c r="C714" t="s">
        <v>48</v>
      </c>
      <c r="D714">
        <v>10627</v>
      </c>
      <c r="E714">
        <v>96857</v>
      </c>
      <c r="F714" t="s">
        <v>7</v>
      </c>
    </row>
    <row r="715" spans="1:6" x14ac:dyDescent="0.3">
      <c r="A715">
        <v>2021</v>
      </c>
      <c r="B715" t="s">
        <v>59</v>
      </c>
      <c r="C715" t="s">
        <v>49</v>
      </c>
      <c r="D715">
        <v>2776</v>
      </c>
      <c r="E715">
        <v>90735</v>
      </c>
      <c r="F715" t="s">
        <v>7</v>
      </c>
    </row>
    <row r="716" spans="1:6" x14ac:dyDescent="0.3">
      <c r="A716">
        <v>2021</v>
      </c>
      <c r="B716" t="s">
        <v>59</v>
      </c>
      <c r="C716" t="s">
        <v>50</v>
      </c>
      <c r="D716">
        <v>527</v>
      </c>
      <c r="E716">
        <v>68861</v>
      </c>
      <c r="F716" t="s">
        <v>9</v>
      </c>
    </row>
    <row r="717" spans="1:6" x14ac:dyDescent="0.3">
      <c r="A717">
        <v>2021</v>
      </c>
      <c r="B717" t="s">
        <v>59</v>
      </c>
      <c r="C717" t="s">
        <v>51</v>
      </c>
      <c r="D717">
        <v>4600</v>
      </c>
      <c r="E717">
        <v>113966</v>
      </c>
      <c r="F717" t="s">
        <v>7</v>
      </c>
    </row>
    <row r="718" spans="1:6" x14ac:dyDescent="0.3">
      <c r="A718">
        <v>2021</v>
      </c>
      <c r="B718" t="s">
        <v>59</v>
      </c>
      <c r="C718" t="s">
        <v>52</v>
      </c>
      <c r="D718">
        <v>5007</v>
      </c>
      <c r="E718">
        <v>213135</v>
      </c>
      <c r="F718" t="s">
        <v>7</v>
      </c>
    </row>
    <row r="719" spans="1:6" x14ac:dyDescent="0.3">
      <c r="A719">
        <v>2021</v>
      </c>
      <c r="B719" t="s">
        <v>59</v>
      </c>
      <c r="C719" t="s">
        <v>53</v>
      </c>
      <c r="D719">
        <v>818</v>
      </c>
      <c r="E719">
        <v>59281</v>
      </c>
      <c r="F719" t="s">
        <v>9</v>
      </c>
    </row>
    <row r="720" spans="1:6" x14ac:dyDescent="0.3">
      <c r="A720">
        <v>2021</v>
      </c>
      <c r="B720" t="s">
        <v>59</v>
      </c>
      <c r="C720" t="s">
        <v>54</v>
      </c>
      <c r="D720">
        <v>2335</v>
      </c>
      <c r="E720">
        <v>88512</v>
      </c>
      <c r="F720" t="s">
        <v>9</v>
      </c>
    </row>
    <row r="721" spans="1:6" x14ac:dyDescent="0.3">
      <c r="A721">
        <v>2021</v>
      </c>
      <c r="B721" t="s">
        <v>59</v>
      </c>
      <c r="C721" t="s">
        <v>55</v>
      </c>
      <c r="D721">
        <v>417</v>
      </c>
      <c r="E721">
        <v>55035</v>
      </c>
      <c r="F721" t="s">
        <v>7</v>
      </c>
    </row>
    <row r="722" spans="1:6" x14ac:dyDescent="0.3">
      <c r="A722">
        <v>2021</v>
      </c>
      <c r="B722" t="s">
        <v>60</v>
      </c>
      <c r="C722" t="s">
        <v>6</v>
      </c>
      <c r="D722">
        <v>13590</v>
      </c>
      <c r="E722">
        <v>77076</v>
      </c>
      <c r="F722" t="s">
        <v>7</v>
      </c>
    </row>
    <row r="723" spans="1:6" x14ac:dyDescent="0.3">
      <c r="A723">
        <v>2021</v>
      </c>
      <c r="B723" t="s">
        <v>60</v>
      </c>
      <c r="C723" t="s">
        <v>8</v>
      </c>
      <c r="D723">
        <v>19357</v>
      </c>
      <c r="E723">
        <v>80627</v>
      </c>
      <c r="F723" t="s">
        <v>9</v>
      </c>
    </row>
    <row r="724" spans="1:6" x14ac:dyDescent="0.3">
      <c r="A724">
        <v>2021</v>
      </c>
      <c r="B724" t="s">
        <v>60</v>
      </c>
      <c r="C724" t="s">
        <v>10</v>
      </c>
      <c r="D724">
        <v>8591</v>
      </c>
      <c r="E724">
        <v>66198</v>
      </c>
      <c r="F724" t="s">
        <v>7</v>
      </c>
    </row>
    <row r="725" spans="1:6" x14ac:dyDescent="0.3">
      <c r="A725">
        <v>2021</v>
      </c>
      <c r="B725" t="s">
        <v>60</v>
      </c>
      <c r="C725" t="s">
        <v>11</v>
      </c>
      <c r="D725">
        <v>109980</v>
      </c>
      <c r="E725">
        <v>118757</v>
      </c>
      <c r="F725" t="s">
        <v>9</v>
      </c>
    </row>
    <row r="726" spans="1:6" x14ac:dyDescent="0.3">
      <c r="A726">
        <v>2021</v>
      </c>
      <c r="B726" t="s">
        <v>60</v>
      </c>
      <c r="C726" t="s">
        <v>12</v>
      </c>
      <c r="D726">
        <v>24028</v>
      </c>
      <c r="E726">
        <v>94613</v>
      </c>
      <c r="F726" t="s">
        <v>7</v>
      </c>
    </row>
    <row r="727" spans="1:6" x14ac:dyDescent="0.3">
      <c r="A727">
        <v>2021</v>
      </c>
      <c r="B727" t="s">
        <v>60</v>
      </c>
      <c r="C727" t="s">
        <v>13</v>
      </c>
      <c r="D727">
        <v>11028</v>
      </c>
      <c r="E727">
        <v>163629</v>
      </c>
      <c r="F727" t="s">
        <v>7</v>
      </c>
    </row>
    <row r="728" spans="1:6" x14ac:dyDescent="0.3">
      <c r="A728">
        <v>2021</v>
      </c>
      <c r="B728" t="s">
        <v>60</v>
      </c>
      <c r="C728" t="s">
        <v>14</v>
      </c>
      <c r="D728">
        <v>2907</v>
      </c>
      <c r="E728">
        <v>103426</v>
      </c>
      <c r="F728" t="s">
        <v>9</v>
      </c>
    </row>
    <row r="729" spans="1:6" x14ac:dyDescent="0.3">
      <c r="A729">
        <v>2021</v>
      </c>
      <c r="B729" t="s">
        <v>60</v>
      </c>
      <c r="C729" t="s">
        <v>15</v>
      </c>
      <c r="D729">
        <v>76648</v>
      </c>
      <c r="E729">
        <v>83025</v>
      </c>
      <c r="F729" t="s">
        <v>9</v>
      </c>
    </row>
    <row r="730" spans="1:6" x14ac:dyDescent="0.3">
      <c r="A730">
        <v>2021</v>
      </c>
      <c r="B730" t="s">
        <v>60</v>
      </c>
      <c r="C730" t="s">
        <v>16</v>
      </c>
      <c r="D730">
        <v>26961</v>
      </c>
      <c r="E730">
        <v>92701</v>
      </c>
      <c r="F730" t="s">
        <v>7</v>
      </c>
    </row>
    <row r="731" spans="1:6" x14ac:dyDescent="0.3">
      <c r="A731">
        <v>2021</v>
      </c>
      <c r="B731" t="s">
        <v>60</v>
      </c>
      <c r="C731" t="s">
        <v>17</v>
      </c>
      <c r="D731">
        <v>5859</v>
      </c>
      <c r="E731">
        <v>65504</v>
      </c>
      <c r="F731" t="s">
        <v>7</v>
      </c>
    </row>
    <row r="732" spans="1:6" x14ac:dyDescent="0.3">
      <c r="A732">
        <v>2021</v>
      </c>
      <c r="B732" t="s">
        <v>60</v>
      </c>
      <c r="C732" t="s">
        <v>18</v>
      </c>
      <c r="D732">
        <v>32792</v>
      </c>
      <c r="E732">
        <v>119091</v>
      </c>
      <c r="F732" t="s">
        <v>9</v>
      </c>
    </row>
    <row r="733" spans="1:6" x14ac:dyDescent="0.3">
      <c r="A733">
        <v>2021</v>
      </c>
      <c r="B733" t="s">
        <v>60</v>
      </c>
      <c r="C733" t="s">
        <v>19</v>
      </c>
      <c r="D733">
        <v>16940</v>
      </c>
      <c r="E733">
        <v>73469</v>
      </c>
      <c r="F733" t="s">
        <v>9</v>
      </c>
    </row>
    <row r="734" spans="1:6" x14ac:dyDescent="0.3">
      <c r="A734">
        <v>2021</v>
      </c>
      <c r="B734" t="s">
        <v>60</v>
      </c>
      <c r="C734" t="s">
        <v>20</v>
      </c>
      <c r="D734">
        <v>10414</v>
      </c>
      <c r="E734">
        <v>82212</v>
      </c>
      <c r="F734" t="s">
        <v>9</v>
      </c>
    </row>
    <row r="735" spans="1:6" x14ac:dyDescent="0.3">
      <c r="A735">
        <v>2021</v>
      </c>
      <c r="B735" t="s">
        <v>60</v>
      </c>
      <c r="C735" t="s">
        <v>21</v>
      </c>
      <c r="D735">
        <v>8744</v>
      </c>
      <c r="E735">
        <v>74950</v>
      </c>
      <c r="F735" t="s">
        <v>9</v>
      </c>
    </row>
    <row r="736" spans="1:6" x14ac:dyDescent="0.3">
      <c r="A736">
        <v>2021</v>
      </c>
      <c r="B736" t="s">
        <v>60</v>
      </c>
      <c r="C736" t="s">
        <v>22</v>
      </c>
      <c r="D736">
        <v>11201</v>
      </c>
      <c r="E736">
        <v>75885</v>
      </c>
      <c r="F736" t="s">
        <v>9</v>
      </c>
    </row>
    <row r="737" spans="1:6" x14ac:dyDescent="0.3">
      <c r="A737">
        <v>2021</v>
      </c>
      <c r="B737" t="s">
        <v>60</v>
      </c>
      <c r="C737" t="s">
        <v>23</v>
      </c>
      <c r="D737">
        <v>13852</v>
      </c>
      <c r="E737">
        <v>69590</v>
      </c>
      <c r="F737" t="s">
        <v>7</v>
      </c>
    </row>
    <row r="738" spans="1:6" x14ac:dyDescent="0.3">
      <c r="A738">
        <v>2021</v>
      </c>
      <c r="B738" t="s">
        <v>60</v>
      </c>
      <c r="C738" t="s">
        <v>24</v>
      </c>
      <c r="D738">
        <v>3854</v>
      </c>
      <c r="E738">
        <v>76030</v>
      </c>
      <c r="F738" t="s">
        <v>7</v>
      </c>
    </row>
    <row r="739" spans="1:6" x14ac:dyDescent="0.3">
      <c r="A739">
        <v>2021</v>
      </c>
      <c r="B739" t="s">
        <v>60</v>
      </c>
      <c r="C739" t="s">
        <v>25</v>
      </c>
      <c r="D739">
        <v>15512</v>
      </c>
      <c r="E739">
        <v>104024</v>
      </c>
      <c r="F739" t="s">
        <v>9</v>
      </c>
    </row>
    <row r="740" spans="1:6" x14ac:dyDescent="0.3">
      <c r="A740">
        <v>2021</v>
      </c>
      <c r="B740" t="s">
        <v>60</v>
      </c>
      <c r="C740" t="s">
        <v>26</v>
      </c>
      <c r="D740">
        <v>17883</v>
      </c>
      <c r="E740">
        <v>153565</v>
      </c>
      <c r="F740" t="s">
        <v>7</v>
      </c>
    </row>
    <row r="741" spans="1:6" x14ac:dyDescent="0.3">
      <c r="A741">
        <v>2021</v>
      </c>
      <c r="B741" t="s">
        <v>60</v>
      </c>
      <c r="C741" t="s">
        <v>27</v>
      </c>
      <c r="D741">
        <v>19641</v>
      </c>
      <c r="E741">
        <v>79691</v>
      </c>
      <c r="F741" t="s">
        <v>7</v>
      </c>
    </row>
    <row r="742" spans="1:6" x14ac:dyDescent="0.3">
      <c r="A742">
        <v>2021</v>
      </c>
      <c r="B742" t="s">
        <v>60</v>
      </c>
      <c r="C742" t="s">
        <v>28</v>
      </c>
      <c r="D742">
        <v>15855</v>
      </c>
      <c r="E742">
        <v>103673</v>
      </c>
      <c r="F742" t="s">
        <v>9</v>
      </c>
    </row>
    <row r="743" spans="1:6" x14ac:dyDescent="0.3">
      <c r="A743">
        <v>2021</v>
      </c>
      <c r="B743" t="s">
        <v>60</v>
      </c>
      <c r="C743" t="s">
        <v>29</v>
      </c>
      <c r="D743">
        <v>7944</v>
      </c>
      <c r="E743">
        <v>60672</v>
      </c>
      <c r="F743" t="s">
        <v>9</v>
      </c>
    </row>
    <row r="744" spans="1:6" x14ac:dyDescent="0.3">
      <c r="A744">
        <v>2021</v>
      </c>
      <c r="B744" t="s">
        <v>60</v>
      </c>
      <c r="C744" t="s">
        <v>30</v>
      </c>
      <c r="D744">
        <v>17951</v>
      </c>
      <c r="E744">
        <v>81387</v>
      </c>
      <c r="F744" t="s">
        <v>7</v>
      </c>
    </row>
    <row r="745" spans="1:6" x14ac:dyDescent="0.3">
      <c r="A745">
        <v>2021</v>
      </c>
      <c r="B745" t="s">
        <v>60</v>
      </c>
      <c r="C745" t="s">
        <v>31</v>
      </c>
      <c r="D745">
        <v>4314</v>
      </c>
      <c r="E745">
        <v>66907</v>
      </c>
      <c r="F745" t="s">
        <v>7</v>
      </c>
    </row>
    <row r="746" spans="1:6" x14ac:dyDescent="0.3">
      <c r="A746">
        <v>2021</v>
      </c>
      <c r="B746" t="s">
        <v>60</v>
      </c>
      <c r="C746" t="s">
        <v>32</v>
      </c>
      <c r="D746">
        <v>6842</v>
      </c>
      <c r="E746">
        <v>75072</v>
      </c>
      <c r="F746" t="s">
        <v>9</v>
      </c>
    </row>
    <row r="747" spans="1:6" x14ac:dyDescent="0.3">
      <c r="A747">
        <v>2021</v>
      </c>
      <c r="B747" t="s">
        <v>60</v>
      </c>
      <c r="C747" t="s">
        <v>33</v>
      </c>
      <c r="D747">
        <v>9324</v>
      </c>
      <c r="E747">
        <v>76204</v>
      </c>
      <c r="F747" t="s">
        <v>7</v>
      </c>
    </row>
    <row r="748" spans="1:6" x14ac:dyDescent="0.3">
      <c r="A748">
        <v>2021</v>
      </c>
      <c r="B748" t="s">
        <v>60</v>
      </c>
      <c r="C748" t="s">
        <v>34</v>
      </c>
      <c r="D748">
        <v>3881</v>
      </c>
      <c r="E748">
        <v>106104</v>
      </c>
      <c r="F748" t="s">
        <v>9</v>
      </c>
    </row>
    <row r="749" spans="1:6" x14ac:dyDescent="0.3">
      <c r="A749">
        <v>2021</v>
      </c>
      <c r="B749" t="s">
        <v>60</v>
      </c>
      <c r="C749" t="s">
        <v>35</v>
      </c>
      <c r="D749">
        <v>20037</v>
      </c>
      <c r="E749">
        <v>123277</v>
      </c>
      <c r="F749" t="s">
        <v>7</v>
      </c>
    </row>
    <row r="750" spans="1:6" x14ac:dyDescent="0.3">
      <c r="A750">
        <v>2021</v>
      </c>
      <c r="B750" t="s">
        <v>60</v>
      </c>
      <c r="C750" t="s">
        <v>36</v>
      </c>
      <c r="D750">
        <v>5460</v>
      </c>
      <c r="E750">
        <v>63768</v>
      </c>
      <c r="F750" t="s">
        <v>7</v>
      </c>
    </row>
    <row r="751" spans="1:6" x14ac:dyDescent="0.3">
      <c r="A751">
        <v>2021</v>
      </c>
      <c r="B751" t="s">
        <v>60</v>
      </c>
      <c r="C751" t="s">
        <v>37</v>
      </c>
      <c r="D751">
        <v>63310</v>
      </c>
      <c r="E751">
        <v>197494</v>
      </c>
      <c r="F751" t="s">
        <v>9</v>
      </c>
    </row>
    <row r="752" spans="1:6" x14ac:dyDescent="0.3">
      <c r="A752">
        <v>2021</v>
      </c>
      <c r="B752" t="s">
        <v>60</v>
      </c>
      <c r="C752" t="s">
        <v>38</v>
      </c>
      <c r="D752">
        <v>28672</v>
      </c>
      <c r="E752">
        <v>95886</v>
      </c>
      <c r="F752" t="s">
        <v>9</v>
      </c>
    </row>
    <row r="753" spans="1:6" x14ac:dyDescent="0.3">
      <c r="A753">
        <v>2021</v>
      </c>
      <c r="B753" t="s">
        <v>60</v>
      </c>
      <c r="C753" t="s">
        <v>39</v>
      </c>
      <c r="D753">
        <v>2985</v>
      </c>
      <c r="E753">
        <v>71784</v>
      </c>
      <c r="F753" t="s">
        <v>7</v>
      </c>
    </row>
    <row r="754" spans="1:6" x14ac:dyDescent="0.3">
      <c r="A754">
        <v>2021</v>
      </c>
      <c r="B754" t="s">
        <v>60</v>
      </c>
      <c r="C754" t="s">
        <v>40</v>
      </c>
      <c r="D754">
        <v>29119</v>
      </c>
      <c r="E754">
        <v>81683</v>
      </c>
      <c r="F754" t="s">
        <v>7</v>
      </c>
    </row>
    <row r="755" spans="1:6" x14ac:dyDescent="0.3">
      <c r="A755">
        <v>2021</v>
      </c>
      <c r="B755" t="s">
        <v>60</v>
      </c>
      <c r="C755" t="s">
        <v>41</v>
      </c>
      <c r="D755">
        <v>11672</v>
      </c>
      <c r="E755">
        <v>65814</v>
      </c>
      <c r="F755" t="s">
        <v>9</v>
      </c>
    </row>
    <row r="756" spans="1:6" x14ac:dyDescent="0.3">
      <c r="A756">
        <v>2021</v>
      </c>
      <c r="B756" t="s">
        <v>60</v>
      </c>
      <c r="C756" t="s">
        <v>42</v>
      </c>
      <c r="D756">
        <v>13190</v>
      </c>
      <c r="E756">
        <v>79291</v>
      </c>
      <c r="F756" t="s">
        <v>9</v>
      </c>
    </row>
    <row r="757" spans="1:6" x14ac:dyDescent="0.3">
      <c r="A757">
        <v>2021</v>
      </c>
      <c r="B757" t="s">
        <v>60</v>
      </c>
      <c r="C757" t="s">
        <v>43</v>
      </c>
      <c r="D757">
        <v>29264</v>
      </c>
      <c r="E757">
        <v>96778</v>
      </c>
      <c r="F757" t="s">
        <v>9</v>
      </c>
    </row>
    <row r="758" spans="1:6" x14ac:dyDescent="0.3">
      <c r="A758">
        <v>2021</v>
      </c>
      <c r="B758" t="s">
        <v>60</v>
      </c>
      <c r="C758" t="s">
        <v>44</v>
      </c>
      <c r="D758">
        <v>2934</v>
      </c>
      <c r="E758">
        <v>97537</v>
      </c>
      <c r="F758" t="s">
        <v>9</v>
      </c>
    </row>
    <row r="759" spans="1:6" x14ac:dyDescent="0.3">
      <c r="A759">
        <v>2021</v>
      </c>
      <c r="B759" t="s">
        <v>60</v>
      </c>
      <c r="C759" t="s">
        <v>45</v>
      </c>
      <c r="D759">
        <v>14196</v>
      </c>
      <c r="E759">
        <v>70481</v>
      </c>
      <c r="F759" t="s">
        <v>9</v>
      </c>
    </row>
    <row r="760" spans="1:6" x14ac:dyDescent="0.3">
      <c r="A760">
        <v>2021</v>
      </c>
      <c r="B760" t="s">
        <v>60</v>
      </c>
      <c r="C760" t="s">
        <v>46</v>
      </c>
      <c r="D760">
        <v>3315</v>
      </c>
      <c r="E760">
        <v>69499</v>
      </c>
      <c r="F760" t="s">
        <v>7</v>
      </c>
    </row>
    <row r="761" spans="1:6" x14ac:dyDescent="0.3">
      <c r="A761">
        <v>2021</v>
      </c>
      <c r="B761" t="s">
        <v>60</v>
      </c>
      <c r="C761" t="s">
        <v>47</v>
      </c>
      <c r="D761">
        <v>16270</v>
      </c>
      <c r="E761">
        <v>83805</v>
      </c>
      <c r="F761" t="s">
        <v>7</v>
      </c>
    </row>
    <row r="762" spans="1:6" x14ac:dyDescent="0.3">
      <c r="A762">
        <v>2021</v>
      </c>
      <c r="B762" t="s">
        <v>60</v>
      </c>
      <c r="C762" t="s">
        <v>48</v>
      </c>
      <c r="D762">
        <v>76169</v>
      </c>
      <c r="E762">
        <v>92718</v>
      </c>
      <c r="F762" t="s">
        <v>9</v>
      </c>
    </row>
    <row r="763" spans="1:6" x14ac:dyDescent="0.3">
      <c r="A763">
        <v>2021</v>
      </c>
      <c r="B763" t="s">
        <v>60</v>
      </c>
      <c r="C763" t="s">
        <v>49</v>
      </c>
      <c r="D763">
        <v>11885</v>
      </c>
      <c r="E763">
        <v>76967</v>
      </c>
      <c r="F763" t="s">
        <v>7</v>
      </c>
    </row>
    <row r="764" spans="1:6" x14ac:dyDescent="0.3">
      <c r="A764">
        <v>2021</v>
      </c>
      <c r="B764" t="s">
        <v>60</v>
      </c>
      <c r="C764" t="s">
        <v>50</v>
      </c>
      <c r="D764">
        <v>1709</v>
      </c>
      <c r="E764">
        <v>80642</v>
      </c>
      <c r="F764" t="s">
        <v>7</v>
      </c>
    </row>
    <row r="765" spans="1:6" x14ac:dyDescent="0.3">
      <c r="A765">
        <v>2021</v>
      </c>
      <c r="B765" t="s">
        <v>60</v>
      </c>
      <c r="C765" t="s">
        <v>51</v>
      </c>
      <c r="D765">
        <v>22249</v>
      </c>
      <c r="E765">
        <v>94029</v>
      </c>
      <c r="F765" t="s">
        <v>9</v>
      </c>
    </row>
    <row r="766" spans="1:6" x14ac:dyDescent="0.3">
      <c r="A766">
        <v>2021</v>
      </c>
      <c r="B766" t="s">
        <v>60</v>
      </c>
      <c r="C766" t="s">
        <v>52</v>
      </c>
      <c r="D766">
        <v>17624</v>
      </c>
      <c r="E766">
        <v>91242</v>
      </c>
      <c r="F766" t="s">
        <v>9</v>
      </c>
    </row>
    <row r="767" spans="1:6" x14ac:dyDescent="0.3">
      <c r="A767">
        <v>2021</v>
      </c>
      <c r="B767" t="s">
        <v>60</v>
      </c>
      <c r="C767" t="s">
        <v>53</v>
      </c>
      <c r="D767">
        <v>4003</v>
      </c>
      <c r="E767">
        <v>60528</v>
      </c>
      <c r="F767" t="s">
        <v>7</v>
      </c>
    </row>
    <row r="768" spans="1:6" x14ac:dyDescent="0.3">
      <c r="A768">
        <v>2021</v>
      </c>
      <c r="B768" t="s">
        <v>60</v>
      </c>
      <c r="C768" t="s">
        <v>54</v>
      </c>
      <c r="D768">
        <v>14066</v>
      </c>
      <c r="E768">
        <v>80040</v>
      </c>
      <c r="F768" t="s">
        <v>7</v>
      </c>
    </row>
    <row r="769" spans="1:6" x14ac:dyDescent="0.3">
      <c r="A769">
        <v>2021</v>
      </c>
      <c r="B769" t="s">
        <v>60</v>
      </c>
      <c r="C769" t="s">
        <v>55</v>
      </c>
      <c r="D769">
        <v>2306</v>
      </c>
      <c r="E769">
        <v>66849</v>
      </c>
      <c r="F769" t="s">
        <v>9</v>
      </c>
    </row>
    <row r="770" spans="1:6" x14ac:dyDescent="0.3">
      <c r="A770">
        <v>2021</v>
      </c>
      <c r="B770" t="s">
        <v>61</v>
      </c>
      <c r="C770" t="s">
        <v>6</v>
      </c>
      <c r="D770">
        <v>22186</v>
      </c>
      <c r="E770">
        <v>63061</v>
      </c>
      <c r="F770" t="s">
        <v>7</v>
      </c>
    </row>
    <row r="771" spans="1:6" x14ac:dyDescent="0.3">
      <c r="A771">
        <v>2021</v>
      </c>
      <c r="B771" t="s">
        <v>61</v>
      </c>
      <c r="C771" t="s">
        <v>8</v>
      </c>
      <c r="D771">
        <v>38940</v>
      </c>
      <c r="E771">
        <v>64892</v>
      </c>
      <c r="F771" t="s">
        <v>9</v>
      </c>
    </row>
    <row r="772" spans="1:6" x14ac:dyDescent="0.3">
      <c r="A772">
        <v>2021</v>
      </c>
      <c r="B772" t="s">
        <v>61</v>
      </c>
      <c r="C772" t="s">
        <v>10</v>
      </c>
      <c r="D772">
        <v>14911</v>
      </c>
      <c r="E772">
        <v>69354</v>
      </c>
      <c r="F772" t="s">
        <v>7</v>
      </c>
    </row>
    <row r="773" spans="1:6" x14ac:dyDescent="0.3">
      <c r="A773">
        <v>2021</v>
      </c>
      <c r="B773" t="s">
        <v>61</v>
      </c>
      <c r="C773" t="s">
        <v>11</v>
      </c>
      <c r="D773">
        <v>215691</v>
      </c>
      <c r="E773">
        <v>101348</v>
      </c>
      <c r="F773" t="s">
        <v>7</v>
      </c>
    </row>
    <row r="774" spans="1:6" x14ac:dyDescent="0.3">
      <c r="A774">
        <v>2021</v>
      </c>
      <c r="B774" t="s">
        <v>61</v>
      </c>
      <c r="C774" t="s">
        <v>12</v>
      </c>
      <c r="D774">
        <v>55003</v>
      </c>
      <c r="E774">
        <v>92477</v>
      </c>
      <c r="F774" t="s">
        <v>9</v>
      </c>
    </row>
    <row r="775" spans="1:6" x14ac:dyDescent="0.3">
      <c r="A775">
        <v>2021</v>
      </c>
      <c r="B775" t="s">
        <v>61</v>
      </c>
      <c r="C775" t="s">
        <v>13</v>
      </c>
      <c r="D775">
        <v>23755</v>
      </c>
      <c r="E775">
        <v>98139</v>
      </c>
      <c r="F775" t="s">
        <v>9</v>
      </c>
    </row>
    <row r="776" spans="1:6" x14ac:dyDescent="0.3">
      <c r="A776">
        <v>2021</v>
      </c>
      <c r="B776" t="s">
        <v>61</v>
      </c>
      <c r="C776" t="s">
        <v>14</v>
      </c>
      <c r="D776">
        <v>9421</v>
      </c>
      <c r="E776">
        <v>88658</v>
      </c>
      <c r="F776" t="s">
        <v>7</v>
      </c>
    </row>
    <row r="777" spans="1:6" x14ac:dyDescent="0.3">
      <c r="A777">
        <v>2021</v>
      </c>
      <c r="B777" t="s">
        <v>61</v>
      </c>
      <c r="C777" t="s">
        <v>15</v>
      </c>
      <c r="D777">
        <v>170397</v>
      </c>
      <c r="E777">
        <v>69740</v>
      </c>
      <c r="F777" t="s">
        <v>7</v>
      </c>
    </row>
    <row r="778" spans="1:6" x14ac:dyDescent="0.3">
      <c r="A778">
        <v>2021</v>
      </c>
      <c r="B778" t="s">
        <v>61</v>
      </c>
      <c r="C778" t="s">
        <v>16</v>
      </c>
      <c r="D778">
        <v>56304</v>
      </c>
      <c r="E778">
        <v>77861</v>
      </c>
      <c r="F778" t="s">
        <v>9</v>
      </c>
    </row>
    <row r="779" spans="1:6" x14ac:dyDescent="0.3">
      <c r="A779">
        <v>2021</v>
      </c>
      <c r="B779" t="s">
        <v>61</v>
      </c>
      <c r="C779" t="s">
        <v>17</v>
      </c>
      <c r="D779">
        <v>11359</v>
      </c>
      <c r="E779">
        <v>61072</v>
      </c>
      <c r="F779" t="s">
        <v>9</v>
      </c>
    </row>
    <row r="780" spans="1:6" x14ac:dyDescent="0.3">
      <c r="A780">
        <v>2021</v>
      </c>
      <c r="B780" t="s">
        <v>61</v>
      </c>
      <c r="C780" t="s">
        <v>18</v>
      </c>
      <c r="D780">
        <v>75870</v>
      </c>
      <c r="E780">
        <v>84228</v>
      </c>
      <c r="F780" t="s">
        <v>9</v>
      </c>
    </row>
    <row r="781" spans="1:6" x14ac:dyDescent="0.3">
      <c r="A781">
        <v>2021</v>
      </c>
      <c r="B781" t="s">
        <v>61</v>
      </c>
      <c r="C781" t="s">
        <v>19</v>
      </c>
      <c r="D781">
        <v>30165</v>
      </c>
      <c r="E781">
        <v>59817</v>
      </c>
      <c r="F781" t="s">
        <v>9</v>
      </c>
    </row>
    <row r="782" spans="1:6" x14ac:dyDescent="0.3">
      <c r="A782">
        <v>2021</v>
      </c>
      <c r="B782" t="s">
        <v>61</v>
      </c>
      <c r="C782" t="s">
        <v>20</v>
      </c>
      <c r="D782">
        <v>16421</v>
      </c>
      <c r="E782">
        <v>62755</v>
      </c>
      <c r="F782" t="s">
        <v>9</v>
      </c>
    </row>
    <row r="783" spans="1:6" x14ac:dyDescent="0.3">
      <c r="A783">
        <v>2021</v>
      </c>
      <c r="B783" t="s">
        <v>61</v>
      </c>
      <c r="C783" t="s">
        <v>21</v>
      </c>
      <c r="D783">
        <v>16598</v>
      </c>
      <c r="E783">
        <v>70554</v>
      </c>
      <c r="F783" t="s">
        <v>7</v>
      </c>
    </row>
    <row r="784" spans="1:6" x14ac:dyDescent="0.3">
      <c r="A784">
        <v>2021</v>
      </c>
      <c r="B784" t="s">
        <v>61</v>
      </c>
      <c r="C784" t="s">
        <v>22</v>
      </c>
      <c r="D784">
        <v>20866</v>
      </c>
      <c r="E784">
        <v>58511</v>
      </c>
      <c r="F784" t="s">
        <v>7</v>
      </c>
    </row>
    <row r="785" spans="1:6" x14ac:dyDescent="0.3">
      <c r="A785">
        <v>2021</v>
      </c>
      <c r="B785" t="s">
        <v>61</v>
      </c>
      <c r="C785" t="s">
        <v>23</v>
      </c>
      <c r="D785">
        <v>25304</v>
      </c>
      <c r="E785">
        <v>63624</v>
      </c>
      <c r="F785" t="s">
        <v>9</v>
      </c>
    </row>
    <row r="786" spans="1:6" x14ac:dyDescent="0.3">
      <c r="A786">
        <v>2021</v>
      </c>
      <c r="B786" t="s">
        <v>61</v>
      </c>
      <c r="C786" t="s">
        <v>24</v>
      </c>
      <c r="D786">
        <v>10504</v>
      </c>
      <c r="E786">
        <v>66893</v>
      </c>
      <c r="F786" t="s">
        <v>7</v>
      </c>
    </row>
    <row r="787" spans="1:6" x14ac:dyDescent="0.3">
      <c r="A787">
        <v>2021</v>
      </c>
      <c r="B787" t="s">
        <v>61</v>
      </c>
      <c r="C787" t="s">
        <v>25</v>
      </c>
      <c r="D787">
        <v>44172</v>
      </c>
      <c r="E787">
        <v>88573</v>
      </c>
      <c r="F787" t="s">
        <v>7</v>
      </c>
    </row>
    <row r="788" spans="1:6" x14ac:dyDescent="0.3">
      <c r="A788">
        <v>2021</v>
      </c>
      <c r="B788" t="s">
        <v>61</v>
      </c>
      <c r="C788" t="s">
        <v>26</v>
      </c>
      <c r="D788">
        <v>47892</v>
      </c>
      <c r="E788">
        <v>119872</v>
      </c>
      <c r="F788" t="s">
        <v>9</v>
      </c>
    </row>
    <row r="789" spans="1:6" x14ac:dyDescent="0.3">
      <c r="A789">
        <v>2021</v>
      </c>
      <c r="B789" t="s">
        <v>61</v>
      </c>
      <c r="C789" t="s">
        <v>27</v>
      </c>
      <c r="D789">
        <v>44483</v>
      </c>
      <c r="E789">
        <v>76805</v>
      </c>
      <c r="F789" t="s">
        <v>9</v>
      </c>
    </row>
    <row r="790" spans="1:6" x14ac:dyDescent="0.3">
      <c r="A790">
        <v>2021</v>
      </c>
      <c r="B790" t="s">
        <v>61</v>
      </c>
      <c r="C790" t="s">
        <v>28</v>
      </c>
      <c r="D790">
        <v>32903</v>
      </c>
      <c r="E790">
        <v>91736</v>
      </c>
      <c r="F790" t="s">
        <v>7</v>
      </c>
    </row>
    <row r="791" spans="1:6" x14ac:dyDescent="0.3">
      <c r="A791">
        <v>2021</v>
      </c>
      <c r="B791" t="s">
        <v>61</v>
      </c>
      <c r="C791" t="s">
        <v>29</v>
      </c>
      <c r="D791">
        <v>12421</v>
      </c>
      <c r="E791">
        <v>49023</v>
      </c>
      <c r="F791" t="s">
        <v>7</v>
      </c>
    </row>
    <row r="792" spans="1:6" x14ac:dyDescent="0.3">
      <c r="A792">
        <v>2021</v>
      </c>
      <c r="B792" t="s">
        <v>61</v>
      </c>
      <c r="C792" t="s">
        <v>30</v>
      </c>
      <c r="D792">
        <v>34349</v>
      </c>
      <c r="E792">
        <v>74700</v>
      </c>
      <c r="F792" t="s">
        <v>9</v>
      </c>
    </row>
    <row r="793" spans="1:6" x14ac:dyDescent="0.3">
      <c r="A793">
        <v>2021</v>
      </c>
      <c r="B793" t="s">
        <v>61</v>
      </c>
      <c r="C793" t="s">
        <v>31</v>
      </c>
      <c r="D793">
        <v>9482</v>
      </c>
      <c r="E793">
        <v>60553</v>
      </c>
      <c r="F793" t="s">
        <v>7</v>
      </c>
    </row>
    <row r="794" spans="1:6" x14ac:dyDescent="0.3">
      <c r="A794">
        <v>2021</v>
      </c>
      <c r="B794" t="s">
        <v>61</v>
      </c>
      <c r="C794" t="s">
        <v>32</v>
      </c>
      <c r="D794">
        <v>11737</v>
      </c>
      <c r="E794">
        <v>66603</v>
      </c>
      <c r="F794" t="s">
        <v>9</v>
      </c>
    </row>
    <row r="795" spans="1:6" x14ac:dyDescent="0.3">
      <c r="A795">
        <v>2021</v>
      </c>
      <c r="B795" t="s">
        <v>61</v>
      </c>
      <c r="C795" t="s">
        <v>33</v>
      </c>
      <c r="D795">
        <v>20106</v>
      </c>
      <c r="E795">
        <v>68008</v>
      </c>
      <c r="F795" t="s">
        <v>7</v>
      </c>
    </row>
    <row r="796" spans="1:6" x14ac:dyDescent="0.3">
      <c r="A796">
        <v>2021</v>
      </c>
      <c r="B796" t="s">
        <v>61</v>
      </c>
      <c r="C796" t="s">
        <v>34</v>
      </c>
      <c r="D796">
        <v>12808</v>
      </c>
      <c r="E796">
        <v>86647</v>
      </c>
      <c r="F796" t="s">
        <v>7</v>
      </c>
    </row>
    <row r="797" spans="1:6" x14ac:dyDescent="0.3">
      <c r="A797">
        <v>2021</v>
      </c>
      <c r="B797" t="s">
        <v>61</v>
      </c>
      <c r="C797" t="s">
        <v>35</v>
      </c>
      <c r="D797">
        <v>52040</v>
      </c>
      <c r="E797">
        <v>100022</v>
      </c>
      <c r="F797" t="s">
        <v>9</v>
      </c>
    </row>
    <row r="798" spans="1:6" x14ac:dyDescent="0.3">
      <c r="A798">
        <v>2021</v>
      </c>
      <c r="B798" t="s">
        <v>61</v>
      </c>
      <c r="C798" t="s">
        <v>36</v>
      </c>
      <c r="D798">
        <v>11347</v>
      </c>
      <c r="E798">
        <v>70156</v>
      </c>
      <c r="F798" t="s">
        <v>9</v>
      </c>
    </row>
    <row r="799" spans="1:6" x14ac:dyDescent="0.3">
      <c r="A799">
        <v>2021</v>
      </c>
      <c r="B799" t="s">
        <v>61</v>
      </c>
      <c r="C799" t="s">
        <v>37</v>
      </c>
      <c r="D799">
        <v>112890</v>
      </c>
      <c r="E799">
        <v>105615</v>
      </c>
      <c r="F799" t="s">
        <v>7</v>
      </c>
    </row>
    <row r="800" spans="1:6" x14ac:dyDescent="0.3">
      <c r="A800">
        <v>2021</v>
      </c>
      <c r="B800" t="s">
        <v>61</v>
      </c>
      <c r="C800" t="s">
        <v>38</v>
      </c>
      <c r="D800">
        <v>61321</v>
      </c>
      <c r="E800">
        <v>73705</v>
      </c>
      <c r="F800" t="s">
        <v>7</v>
      </c>
    </row>
    <row r="801" spans="1:6" x14ac:dyDescent="0.3">
      <c r="A801">
        <v>2021</v>
      </c>
      <c r="B801" t="s">
        <v>61</v>
      </c>
      <c r="C801" t="s">
        <v>39</v>
      </c>
      <c r="D801">
        <v>5198</v>
      </c>
      <c r="E801">
        <v>69897</v>
      </c>
      <c r="F801" t="s">
        <v>9</v>
      </c>
    </row>
    <row r="802" spans="1:6" x14ac:dyDescent="0.3">
      <c r="A802">
        <v>2021</v>
      </c>
      <c r="B802" t="s">
        <v>61</v>
      </c>
      <c r="C802" t="s">
        <v>40</v>
      </c>
      <c r="D802">
        <v>54330</v>
      </c>
      <c r="E802">
        <v>72752</v>
      </c>
      <c r="F802" t="s">
        <v>9</v>
      </c>
    </row>
    <row r="803" spans="1:6" x14ac:dyDescent="0.3">
      <c r="A803">
        <v>2021</v>
      </c>
      <c r="B803" t="s">
        <v>61</v>
      </c>
      <c r="C803" t="s">
        <v>41</v>
      </c>
      <c r="D803">
        <v>21148</v>
      </c>
      <c r="E803">
        <v>60841</v>
      </c>
      <c r="F803" t="s">
        <v>9</v>
      </c>
    </row>
    <row r="804" spans="1:6" x14ac:dyDescent="0.3">
      <c r="A804">
        <v>2021</v>
      </c>
      <c r="B804" t="s">
        <v>61</v>
      </c>
      <c r="C804" t="s">
        <v>42</v>
      </c>
      <c r="D804">
        <v>26161</v>
      </c>
      <c r="E804">
        <v>79460</v>
      </c>
      <c r="F804" t="s">
        <v>9</v>
      </c>
    </row>
    <row r="805" spans="1:6" x14ac:dyDescent="0.3">
      <c r="A805">
        <v>2021</v>
      </c>
      <c r="B805" t="s">
        <v>61</v>
      </c>
      <c r="C805" t="s">
        <v>43</v>
      </c>
      <c r="D805">
        <v>64541</v>
      </c>
      <c r="E805">
        <v>87681</v>
      </c>
      <c r="F805" t="s">
        <v>9</v>
      </c>
    </row>
    <row r="806" spans="1:6" x14ac:dyDescent="0.3">
      <c r="A806">
        <v>2021</v>
      </c>
      <c r="B806" t="s">
        <v>61</v>
      </c>
      <c r="C806" t="s">
        <v>44</v>
      </c>
      <c r="D806">
        <v>9043</v>
      </c>
      <c r="E806">
        <v>74454</v>
      </c>
      <c r="F806" t="s">
        <v>7</v>
      </c>
    </row>
    <row r="807" spans="1:6" x14ac:dyDescent="0.3">
      <c r="A807">
        <v>2021</v>
      </c>
      <c r="B807" t="s">
        <v>61</v>
      </c>
      <c r="C807" t="s">
        <v>45</v>
      </c>
      <c r="D807">
        <v>29329</v>
      </c>
      <c r="E807">
        <v>58492</v>
      </c>
      <c r="F807" t="s">
        <v>7</v>
      </c>
    </row>
    <row r="808" spans="1:6" x14ac:dyDescent="0.3">
      <c r="A808">
        <v>2021</v>
      </c>
      <c r="B808" t="s">
        <v>61</v>
      </c>
      <c r="C808" t="s">
        <v>46</v>
      </c>
      <c r="D808">
        <v>5498</v>
      </c>
      <c r="E808">
        <v>64619</v>
      </c>
      <c r="F808" t="s">
        <v>9</v>
      </c>
    </row>
    <row r="809" spans="1:6" x14ac:dyDescent="0.3">
      <c r="A809">
        <v>2021</v>
      </c>
      <c r="B809" t="s">
        <v>61</v>
      </c>
      <c r="C809" t="s">
        <v>47</v>
      </c>
      <c r="D809">
        <v>30774</v>
      </c>
      <c r="E809">
        <v>68990</v>
      </c>
      <c r="F809" t="s">
        <v>7</v>
      </c>
    </row>
    <row r="810" spans="1:6" x14ac:dyDescent="0.3">
      <c r="A810">
        <v>2022</v>
      </c>
      <c r="B810" t="s">
        <v>61</v>
      </c>
      <c r="C810" t="s">
        <v>48</v>
      </c>
      <c r="D810">
        <v>139953</v>
      </c>
      <c r="E810">
        <v>83197</v>
      </c>
      <c r="F810" t="s">
        <v>7</v>
      </c>
    </row>
    <row r="811" spans="1:6" x14ac:dyDescent="0.3">
      <c r="A811">
        <v>2022</v>
      </c>
      <c r="B811" t="s">
        <v>61</v>
      </c>
      <c r="C811" t="s">
        <v>49</v>
      </c>
      <c r="D811">
        <v>24485</v>
      </c>
      <c r="E811">
        <v>70641</v>
      </c>
      <c r="F811" t="s">
        <v>9</v>
      </c>
    </row>
    <row r="812" spans="1:6" x14ac:dyDescent="0.3">
      <c r="A812">
        <v>2022</v>
      </c>
      <c r="B812" t="s">
        <v>61</v>
      </c>
      <c r="C812" t="s">
        <v>50</v>
      </c>
      <c r="D812">
        <v>5970</v>
      </c>
      <c r="E812">
        <v>74986</v>
      </c>
      <c r="F812" t="s">
        <v>9</v>
      </c>
    </row>
    <row r="813" spans="1:6" x14ac:dyDescent="0.3">
      <c r="A813">
        <v>2022</v>
      </c>
      <c r="B813" t="s">
        <v>61</v>
      </c>
      <c r="C813" t="s">
        <v>51</v>
      </c>
      <c r="D813">
        <v>59342</v>
      </c>
      <c r="E813">
        <v>96327</v>
      </c>
      <c r="F813" t="s">
        <v>7</v>
      </c>
    </row>
    <row r="814" spans="1:6" x14ac:dyDescent="0.3">
      <c r="A814">
        <v>2022</v>
      </c>
      <c r="B814" t="s">
        <v>61</v>
      </c>
      <c r="C814" t="s">
        <v>52</v>
      </c>
      <c r="D814">
        <v>41249</v>
      </c>
      <c r="E814">
        <v>91460</v>
      </c>
      <c r="F814" t="s">
        <v>7</v>
      </c>
    </row>
    <row r="815" spans="1:6" x14ac:dyDescent="0.3">
      <c r="A815">
        <v>2022</v>
      </c>
      <c r="B815" t="s">
        <v>61</v>
      </c>
      <c r="C815" t="s">
        <v>53</v>
      </c>
      <c r="D815">
        <v>8381</v>
      </c>
      <c r="E815">
        <v>58180</v>
      </c>
      <c r="F815" t="s">
        <v>9</v>
      </c>
    </row>
    <row r="816" spans="1:6" x14ac:dyDescent="0.3">
      <c r="A816">
        <v>2022</v>
      </c>
      <c r="B816" t="s">
        <v>61</v>
      </c>
      <c r="C816" t="s">
        <v>54</v>
      </c>
      <c r="D816">
        <v>26927</v>
      </c>
      <c r="E816">
        <v>69192</v>
      </c>
      <c r="F816" t="s">
        <v>7</v>
      </c>
    </row>
    <row r="817" spans="1:6" x14ac:dyDescent="0.3">
      <c r="A817">
        <v>2022</v>
      </c>
      <c r="B817" t="s">
        <v>61</v>
      </c>
      <c r="C817" t="s">
        <v>55</v>
      </c>
      <c r="D817">
        <v>4728</v>
      </c>
      <c r="E817">
        <v>62253</v>
      </c>
      <c r="F817" t="s">
        <v>9</v>
      </c>
    </row>
    <row r="818" spans="1:6" x14ac:dyDescent="0.3">
      <c r="A818">
        <v>2022</v>
      </c>
      <c r="B818" t="s">
        <v>62</v>
      </c>
      <c r="C818" t="s">
        <v>6</v>
      </c>
      <c r="D818">
        <v>13692</v>
      </c>
      <c r="E818">
        <v>53785</v>
      </c>
      <c r="F818" t="s">
        <v>7</v>
      </c>
    </row>
    <row r="819" spans="1:6" x14ac:dyDescent="0.3">
      <c r="A819">
        <v>2022</v>
      </c>
      <c r="B819" t="s">
        <v>62</v>
      </c>
      <c r="C819" t="s">
        <v>8</v>
      </c>
      <c r="D819">
        <v>19924</v>
      </c>
      <c r="E819">
        <v>58632</v>
      </c>
      <c r="F819" t="s">
        <v>7</v>
      </c>
    </row>
    <row r="820" spans="1:6" x14ac:dyDescent="0.3">
      <c r="A820">
        <v>2022</v>
      </c>
      <c r="B820" t="s">
        <v>62</v>
      </c>
      <c r="C820" t="s">
        <v>10</v>
      </c>
      <c r="D820">
        <v>15780</v>
      </c>
      <c r="E820">
        <v>49983</v>
      </c>
      <c r="F820" t="s">
        <v>9</v>
      </c>
    </row>
    <row r="821" spans="1:6" x14ac:dyDescent="0.3">
      <c r="A821">
        <v>2022</v>
      </c>
      <c r="B821" t="s">
        <v>62</v>
      </c>
      <c r="C821" t="s">
        <v>11</v>
      </c>
      <c r="D821">
        <v>639529</v>
      </c>
      <c r="E821">
        <v>59909</v>
      </c>
      <c r="F821" t="s">
        <v>9</v>
      </c>
    </row>
    <row r="822" spans="1:6" x14ac:dyDescent="0.3">
      <c r="A822">
        <v>2022</v>
      </c>
      <c r="B822" t="s">
        <v>62</v>
      </c>
      <c r="C822" t="s">
        <v>12</v>
      </c>
      <c r="D822">
        <v>21747</v>
      </c>
      <c r="E822">
        <v>57600</v>
      </c>
      <c r="F822" t="s">
        <v>7</v>
      </c>
    </row>
    <row r="823" spans="1:6" x14ac:dyDescent="0.3">
      <c r="A823">
        <v>2022</v>
      </c>
      <c r="B823" t="s">
        <v>62</v>
      </c>
      <c r="C823" t="s">
        <v>13</v>
      </c>
      <c r="D823">
        <v>13478</v>
      </c>
      <c r="E823">
        <v>63419</v>
      </c>
      <c r="F823" t="s">
        <v>7</v>
      </c>
    </row>
    <row r="824" spans="1:6" x14ac:dyDescent="0.3">
      <c r="A824">
        <v>2022</v>
      </c>
      <c r="B824" t="s">
        <v>62</v>
      </c>
      <c r="C824" t="s">
        <v>14</v>
      </c>
      <c r="D824">
        <v>5386</v>
      </c>
      <c r="E824">
        <v>61284</v>
      </c>
      <c r="F824" t="s">
        <v>9</v>
      </c>
    </row>
    <row r="825" spans="1:6" x14ac:dyDescent="0.3">
      <c r="A825">
        <v>2022</v>
      </c>
      <c r="B825" t="s">
        <v>62</v>
      </c>
      <c r="C825" t="s">
        <v>15</v>
      </c>
      <c r="D825">
        <v>76615</v>
      </c>
      <c r="E825">
        <v>58039</v>
      </c>
      <c r="F825" t="s">
        <v>9</v>
      </c>
    </row>
    <row r="826" spans="1:6" x14ac:dyDescent="0.3">
      <c r="A826">
        <v>2022</v>
      </c>
      <c r="B826" t="s">
        <v>62</v>
      </c>
      <c r="C826" t="s">
        <v>16</v>
      </c>
      <c r="D826">
        <v>29998</v>
      </c>
      <c r="E826">
        <v>59810</v>
      </c>
      <c r="F826" t="s">
        <v>9</v>
      </c>
    </row>
    <row r="827" spans="1:6" x14ac:dyDescent="0.3">
      <c r="A827">
        <v>2022</v>
      </c>
      <c r="B827" t="s">
        <v>62</v>
      </c>
      <c r="C827" t="s">
        <v>17</v>
      </c>
      <c r="D827">
        <v>8163</v>
      </c>
      <c r="E827">
        <v>49475</v>
      </c>
      <c r="F827" t="s">
        <v>9</v>
      </c>
    </row>
    <row r="828" spans="1:6" x14ac:dyDescent="0.3">
      <c r="A828">
        <v>2022</v>
      </c>
      <c r="B828" t="s">
        <v>62</v>
      </c>
      <c r="C828" t="s">
        <v>18</v>
      </c>
      <c r="D828">
        <v>35102</v>
      </c>
      <c r="E828">
        <v>58038</v>
      </c>
      <c r="F828" t="s">
        <v>9</v>
      </c>
    </row>
    <row r="829" spans="1:6" x14ac:dyDescent="0.3">
      <c r="A829">
        <v>2022</v>
      </c>
      <c r="B829" t="s">
        <v>62</v>
      </c>
      <c r="C829" t="s">
        <v>19</v>
      </c>
      <c r="D829">
        <v>16247</v>
      </c>
      <c r="E829">
        <v>55107</v>
      </c>
      <c r="F829" t="s">
        <v>7</v>
      </c>
    </row>
    <row r="830" spans="1:6" x14ac:dyDescent="0.3">
      <c r="A830">
        <v>2022</v>
      </c>
      <c r="B830" t="s">
        <v>62</v>
      </c>
      <c r="C830" t="s">
        <v>20</v>
      </c>
      <c r="D830">
        <v>11966</v>
      </c>
      <c r="E830">
        <v>50392</v>
      </c>
      <c r="F830" t="s">
        <v>7</v>
      </c>
    </row>
    <row r="831" spans="1:6" x14ac:dyDescent="0.3">
      <c r="A831">
        <v>2022</v>
      </c>
      <c r="B831" t="s">
        <v>62</v>
      </c>
      <c r="C831" t="s">
        <v>21</v>
      </c>
      <c r="D831">
        <v>10085</v>
      </c>
      <c r="E831">
        <v>49909</v>
      </c>
      <c r="F831" t="s">
        <v>9</v>
      </c>
    </row>
    <row r="832" spans="1:6" x14ac:dyDescent="0.3">
      <c r="A832">
        <v>2022</v>
      </c>
      <c r="B832" t="s">
        <v>62</v>
      </c>
      <c r="C832" t="s">
        <v>22</v>
      </c>
      <c r="D832">
        <v>18442</v>
      </c>
      <c r="E832">
        <v>55141</v>
      </c>
      <c r="F832" t="s">
        <v>7</v>
      </c>
    </row>
    <row r="833" spans="1:6" x14ac:dyDescent="0.3">
      <c r="A833">
        <v>2022</v>
      </c>
      <c r="B833" t="s">
        <v>62</v>
      </c>
      <c r="C833" t="s">
        <v>23</v>
      </c>
      <c r="D833">
        <v>16110</v>
      </c>
      <c r="E833">
        <v>50832</v>
      </c>
      <c r="F833" t="s">
        <v>7</v>
      </c>
    </row>
    <row r="834" spans="1:6" x14ac:dyDescent="0.3">
      <c r="A834">
        <v>2022</v>
      </c>
      <c r="B834" t="s">
        <v>62</v>
      </c>
      <c r="C834" t="s">
        <v>24</v>
      </c>
      <c r="D834">
        <v>5474</v>
      </c>
      <c r="E834">
        <v>55342</v>
      </c>
      <c r="F834" t="s">
        <v>9</v>
      </c>
    </row>
    <row r="835" spans="1:6" x14ac:dyDescent="0.3">
      <c r="A835">
        <v>2022</v>
      </c>
      <c r="B835" t="s">
        <v>62</v>
      </c>
      <c r="C835" t="s">
        <v>25</v>
      </c>
      <c r="D835">
        <v>21419</v>
      </c>
      <c r="E835">
        <v>61476</v>
      </c>
      <c r="F835" t="s">
        <v>9</v>
      </c>
    </row>
    <row r="836" spans="1:6" x14ac:dyDescent="0.3">
      <c r="A836">
        <v>2022</v>
      </c>
      <c r="B836" t="s">
        <v>62</v>
      </c>
      <c r="C836" t="s">
        <v>26</v>
      </c>
      <c r="D836">
        <v>68761</v>
      </c>
      <c r="E836">
        <v>65886</v>
      </c>
      <c r="F836" t="s">
        <v>7</v>
      </c>
    </row>
    <row r="837" spans="1:6" x14ac:dyDescent="0.3">
      <c r="A837">
        <v>2022</v>
      </c>
      <c r="B837" t="s">
        <v>62</v>
      </c>
      <c r="C837" t="s">
        <v>27</v>
      </c>
      <c r="D837">
        <v>25357</v>
      </c>
      <c r="E837">
        <v>56845</v>
      </c>
      <c r="F837" t="s">
        <v>7</v>
      </c>
    </row>
    <row r="838" spans="1:6" x14ac:dyDescent="0.3">
      <c r="A838">
        <v>2022</v>
      </c>
      <c r="B838" t="s">
        <v>62</v>
      </c>
      <c r="C838" t="s">
        <v>28</v>
      </c>
      <c r="D838">
        <v>20728</v>
      </c>
      <c r="E838">
        <v>58656</v>
      </c>
      <c r="F838" t="s">
        <v>9</v>
      </c>
    </row>
    <row r="839" spans="1:6" x14ac:dyDescent="0.3">
      <c r="A839">
        <v>2022</v>
      </c>
      <c r="B839" t="s">
        <v>62</v>
      </c>
      <c r="C839" t="s">
        <v>29</v>
      </c>
      <c r="D839">
        <v>7557</v>
      </c>
      <c r="E839">
        <v>48620</v>
      </c>
      <c r="F839" t="s">
        <v>7</v>
      </c>
    </row>
    <row r="840" spans="1:6" x14ac:dyDescent="0.3">
      <c r="A840">
        <v>2022</v>
      </c>
      <c r="B840" t="s">
        <v>62</v>
      </c>
      <c r="C840" t="s">
        <v>30</v>
      </c>
      <c r="D840">
        <v>52078</v>
      </c>
      <c r="E840">
        <v>53562</v>
      </c>
      <c r="F840" t="s">
        <v>9</v>
      </c>
    </row>
    <row r="841" spans="1:6" x14ac:dyDescent="0.3">
      <c r="A841">
        <v>2022</v>
      </c>
      <c r="B841" t="s">
        <v>62</v>
      </c>
      <c r="C841" t="s">
        <v>31</v>
      </c>
      <c r="D841">
        <v>4834</v>
      </c>
      <c r="E841">
        <v>55258</v>
      </c>
      <c r="F841" t="s">
        <v>7</v>
      </c>
    </row>
    <row r="842" spans="1:6" x14ac:dyDescent="0.3">
      <c r="A842">
        <v>2022</v>
      </c>
      <c r="B842" t="s">
        <v>62</v>
      </c>
      <c r="C842" t="s">
        <v>32</v>
      </c>
      <c r="D842">
        <v>11559</v>
      </c>
      <c r="E842">
        <v>54735</v>
      </c>
      <c r="F842" t="s">
        <v>7</v>
      </c>
    </row>
    <row r="843" spans="1:6" x14ac:dyDescent="0.3">
      <c r="A843">
        <v>2022</v>
      </c>
      <c r="B843" t="s">
        <v>62</v>
      </c>
      <c r="C843" t="s">
        <v>33</v>
      </c>
      <c r="D843">
        <v>8934</v>
      </c>
      <c r="E843">
        <v>60808</v>
      </c>
      <c r="F843" t="s">
        <v>9</v>
      </c>
    </row>
    <row r="844" spans="1:6" x14ac:dyDescent="0.3">
      <c r="A844">
        <v>2022</v>
      </c>
      <c r="B844" t="s">
        <v>62</v>
      </c>
      <c r="C844" t="s">
        <v>34</v>
      </c>
      <c r="D844">
        <v>4773</v>
      </c>
      <c r="E844">
        <v>64363</v>
      </c>
      <c r="F844" t="s">
        <v>9</v>
      </c>
    </row>
    <row r="845" spans="1:6" x14ac:dyDescent="0.3">
      <c r="A845">
        <v>2022</v>
      </c>
      <c r="B845" t="s">
        <v>62</v>
      </c>
      <c r="C845" t="s">
        <v>35</v>
      </c>
      <c r="D845">
        <v>40687</v>
      </c>
      <c r="E845">
        <v>61124</v>
      </c>
      <c r="F845" t="s">
        <v>7</v>
      </c>
    </row>
    <row r="846" spans="1:6" x14ac:dyDescent="0.3">
      <c r="A846">
        <v>2022</v>
      </c>
      <c r="B846" t="s">
        <v>62</v>
      </c>
      <c r="C846" t="s">
        <v>36</v>
      </c>
      <c r="D846">
        <v>10974</v>
      </c>
      <c r="E846">
        <v>48852</v>
      </c>
      <c r="F846" t="s">
        <v>7</v>
      </c>
    </row>
    <row r="847" spans="1:6" x14ac:dyDescent="0.3">
      <c r="A847">
        <v>2022</v>
      </c>
      <c r="B847" t="s">
        <v>62</v>
      </c>
      <c r="C847" t="s">
        <v>37</v>
      </c>
      <c r="D847">
        <v>67202</v>
      </c>
      <c r="E847">
        <v>60638</v>
      </c>
      <c r="F847" t="s">
        <v>9</v>
      </c>
    </row>
    <row r="848" spans="1:6" x14ac:dyDescent="0.3">
      <c r="A848">
        <v>2022</v>
      </c>
      <c r="B848" t="s">
        <v>62</v>
      </c>
      <c r="C848" t="s">
        <v>38</v>
      </c>
      <c r="D848">
        <v>28199</v>
      </c>
      <c r="E848">
        <v>56123</v>
      </c>
      <c r="F848" t="s">
        <v>9</v>
      </c>
    </row>
    <row r="849" spans="1:6" x14ac:dyDescent="0.3">
      <c r="A849">
        <v>2022</v>
      </c>
      <c r="B849" t="s">
        <v>62</v>
      </c>
      <c r="C849" t="s">
        <v>39</v>
      </c>
      <c r="D849">
        <v>2581</v>
      </c>
      <c r="E849">
        <v>58585</v>
      </c>
      <c r="F849" t="s">
        <v>9</v>
      </c>
    </row>
    <row r="850" spans="1:6" x14ac:dyDescent="0.3">
      <c r="A850">
        <v>2022</v>
      </c>
      <c r="B850" t="s">
        <v>62</v>
      </c>
      <c r="C850" t="s">
        <v>40</v>
      </c>
      <c r="D850">
        <v>35525</v>
      </c>
      <c r="E850">
        <v>53891</v>
      </c>
      <c r="F850" t="s">
        <v>9</v>
      </c>
    </row>
    <row r="851" spans="1:6" x14ac:dyDescent="0.3">
      <c r="A851">
        <v>2022</v>
      </c>
      <c r="B851" t="s">
        <v>62</v>
      </c>
      <c r="C851" t="s">
        <v>41</v>
      </c>
      <c r="D851">
        <v>13345</v>
      </c>
      <c r="E851">
        <v>52841</v>
      </c>
      <c r="F851" t="s">
        <v>9</v>
      </c>
    </row>
    <row r="852" spans="1:6" x14ac:dyDescent="0.3">
      <c r="A852">
        <v>2022</v>
      </c>
      <c r="B852" t="s">
        <v>62</v>
      </c>
      <c r="C852" t="s">
        <v>42</v>
      </c>
      <c r="D852">
        <v>16113</v>
      </c>
      <c r="E852">
        <v>57842</v>
      </c>
      <c r="F852" t="s">
        <v>7</v>
      </c>
    </row>
    <row r="853" spans="1:6" x14ac:dyDescent="0.3">
      <c r="A853">
        <v>2022</v>
      </c>
      <c r="B853" t="s">
        <v>62</v>
      </c>
      <c r="C853" t="s">
        <v>43</v>
      </c>
      <c r="D853">
        <v>57945</v>
      </c>
      <c r="E853">
        <v>59416</v>
      </c>
      <c r="F853" t="s">
        <v>7</v>
      </c>
    </row>
    <row r="854" spans="1:6" x14ac:dyDescent="0.3">
      <c r="A854">
        <v>2022</v>
      </c>
      <c r="B854" t="s">
        <v>62</v>
      </c>
      <c r="C854" t="s">
        <v>44</v>
      </c>
      <c r="D854">
        <v>4664</v>
      </c>
      <c r="E854">
        <v>56458</v>
      </c>
      <c r="F854" t="s">
        <v>9</v>
      </c>
    </row>
    <row r="855" spans="1:6" x14ac:dyDescent="0.3">
      <c r="A855">
        <v>2022</v>
      </c>
      <c r="B855" t="s">
        <v>62</v>
      </c>
      <c r="C855" t="s">
        <v>45</v>
      </c>
      <c r="D855">
        <v>12757</v>
      </c>
      <c r="E855">
        <v>53296</v>
      </c>
      <c r="F855" t="s">
        <v>7</v>
      </c>
    </row>
    <row r="856" spans="1:6" x14ac:dyDescent="0.3">
      <c r="A856">
        <v>2022</v>
      </c>
      <c r="B856" t="s">
        <v>62</v>
      </c>
      <c r="C856" t="s">
        <v>46</v>
      </c>
      <c r="D856">
        <v>2904</v>
      </c>
      <c r="E856">
        <v>58412</v>
      </c>
      <c r="F856" t="s">
        <v>7</v>
      </c>
    </row>
    <row r="857" spans="1:6" x14ac:dyDescent="0.3">
      <c r="A857">
        <v>2022</v>
      </c>
      <c r="B857" t="s">
        <v>62</v>
      </c>
      <c r="C857" t="s">
        <v>47</v>
      </c>
      <c r="D857">
        <v>16563</v>
      </c>
      <c r="E857">
        <v>59183</v>
      </c>
      <c r="F857" t="s">
        <v>9</v>
      </c>
    </row>
    <row r="858" spans="1:6" x14ac:dyDescent="0.3">
      <c r="A858">
        <v>2022</v>
      </c>
      <c r="B858" t="s">
        <v>62</v>
      </c>
      <c r="C858" t="s">
        <v>48</v>
      </c>
      <c r="D858">
        <v>94237</v>
      </c>
      <c r="E858">
        <v>55322</v>
      </c>
      <c r="F858" t="s">
        <v>9</v>
      </c>
    </row>
    <row r="859" spans="1:6" x14ac:dyDescent="0.3">
      <c r="A859">
        <v>2022</v>
      </c>
      <c r="B859" t="s">
        <v>62</v>
      </c>
      <c r="C859" t="s">
        <v>49</v>
      </c>
      <c r="D859">
        <v>12857</v>
      </c>
      <c r="E859">
        <v>50983</v>
      </c>
      <c r="F859" t="s">
        <v>7</v>
      </c>
    </row>
    <row r="860" spans="1:6" x14ac:dyDescent="0.3">
      <c r="A860">
        <v>2022</v>
      </c>
      <c r="B860" t="s">
        <v>62</v>
      </c>
      <c r="C860" t="s">
        <v>50</v>
      </c>
      <c r="D860">
        <v>2503</v>
      </c>
      <c r="E860">
        <v>54501</v>
      </c>
      <c r="F860" t="s">
        <v>7</v>
      </c>
    </row>
    <row r="861" spans="1:6" x14ac:dyDescent="0.3">
      <c r="A861">
        <v>2022</v>
      </c>
      <c r="B861" t="s">
        <v>62</v>
      </c>
      <c r="C861" t="s">
        <v>51</v>
      </c>
      <c r="D861">
        <v>50144</v>
      </c>
      <c r="E861">
        <v>56876</v>
      </c>
      <c r="F861" t="s">
        <v>9</v>
      </c>
    </row>
    <row r="862" spans="1:6" x14ac:dyDescent="0.3">
      <c r="A862">
        <v>2022</v>
      </c>
      <c r="B862" t="s">
        <v>62</v>
      </c>
      <c r="C862" t="s">
        <v>52</v>
      </c>
      <c r="D862">
        <v>64023</v>
      </c>
      <c r="E862">
        <v>59267</v>
      </c>
      <c r="F862" t="s">
        <v>7</v>
      </c>
    </row>
    <row r="863" spans="1:6" x14ac:dyDescent="0.3">
      <c r="A863">
        <v>2022</v>
      </c>
      <c r="B863" t="s">
        <v>62</v>
      </c>
      <c r="C863" t="s">
        <v>53</v>
      </c>
      <c r="D863">
        <v>5755</v>
      </c>
      <c r="E863">
        <v>53876</v>
      </c>
      <c r="F863" t="s">
        <v>9</v>
      </c>
    </row>
    <row r="864" spans="1:6" x14ac:dyDescent="0.3">
      <c r="A864">
        <v>2022</v>
      </c>
      <c r="B864" t="s">
        <v>62</v>
      </c>
      <c r="C864" t="s">
        <v>54</v>
      </c>
      <c r="D864">
        <v>29257</v>
      </c>
      <c r="E864">
        <v>56951</v>
      </c>
      <c r="F864" t="s">
        <v>7</v>
      </c>
    </row>
    <row r="865" spans="1:6" x14ac:dyDescent="0.3">
      <c r="A865">
        <v>2022</v>
      </c>
      <c r="B865" t="s">
        <v>62</v>
      </c>
      <c r="C865" t="s">
        <v>55</v>
      </c>
      <c r="D865">
        <v>3384</v>
      </c>
      <c r="E865">
        <v>50083</v>
      </c>
      <c r="F865" t="s">
        <v>7</v>
      </c>
    </row>
    <row r="866" spans="1:6" x14ac:dyDescent="0.3">
      <c r="A866">
        <v>2022</v>
      </c>
      <c r="B866" t="s">
        <v>63</v>
      </c>
      <c r="C866" t="s">
        <v>6</v>
      </c>
      <c r="D866">
        <v>11180</v>
      </c>
      <c r="E866">
        <v>23618</v>
      </c>
      <c r="F866" t="s">
        <v>9</v>
      </c>
    </row>
    <row r="867" spans="1:6" x14ac:dyDescent="0.3">
      <c r="A867">
        <v>2022</v>
      </c>
      <c r="B867" t="s">
        <v>63</v>
      </c>
      <c r="C867" t="s">
        <v>8</v>
      </c>
      <c r="D867">
        <v>14256</v>
      </c>
      <c r="E867">
        <v>31557</v>
      </c>
      <c r="F867" t="s">
        <v>9</v>
      </c>
    </row>
    <row r="868" spans="1:6" x14ac:dyDescent="0.3">
      <c r="A868">
        <v>2022</v>
      </c>
      <c r="B868" t="s">
        <v>63</v>
      </c>
      <c r="C868" t="s">
        <v>10</v>
      </c>
      <c r="D868">
        <v>7315</v>
      </c>
      <c r="E868">
        <v>23299</v>
      </c>
      <c r="F868" t="s">
        <v>7</v>
      </c>
    </row>
    <row r="869" spans="1:6" x14ac:dyDescent="0.3">
      <c r="A869">
        <v>2022</v>
      </c>
      <c r="B869" t="s">
        <v>63</v>
      </c>
      <c r="C869" t="s">
        <v>11</v>
      </c>
      <c r="D869">
        <v>116191</v>
      </c>
      <c r="E869">
        <v>38379</v>
      </c>
      <c r="F869" t="s">
        <v>7</v>
      </c>
    </row>
    <row r="870" spans="1:6" x14ac:dyDescent="0.3">
      <c r="A870">
        <v>2022</v>
      </c>
      <c r="B870" t="s">
        <v>63</v>
      </c>
      <c r="C870" t="s">
        <v>12</v>
      </c>
      <c r="D870">
        <v>17317</v>
      </c>
      <c r="E870">
        <v>33131</v>
      </c>
      <c r="F870" t="s">
        <v>9</v>
      </c>
    </row>
    <row r="871" spans="1:6" x14ac:dyDescent="0.3">
      <c r="A871">
        <v>2022</v>
      </c>
      <c r="B871" t="s">
        <v>63</v>
      </c>
      <c r="C871" t="s">
        <v>13</v>
      </c>
      <c r="D871">
        <v>10917</v>
      </c>
      <c r="E871">
        <v>30451</v>
      </c>
      <c r="F871" t="s">
        <v>9</v>
      </c>
    </row>
    <row r="872" spans="1:6" x14ac:dyDescent="0.3">
      <c r="A872">
        <v>2022</v>
      </c>
      <c r="B872" t="s">
        <v>63</v>
      </c>
      <c r="C872" t="s">
        <v>14</v>
      </c>
      <c r="D872">
        <v>2710</v>
      </c>
      <c r="E872">
        <v>27264</v>
      </c>
      <c r="F872" t="s">
        <v>9</v>
      </c>
    </row>
    <row r="873" spans="1:6" x14ac:dyDescent="0.3">
      <c r="A873">
        <v>2022</v>
      </c>
      <c r="B873" t="s">
        <v>63</v>
      </c>
      <c r="C873" t="s">
        <v>15</v>
      </c>
      <c r="D873">
        <v>58596</v>
      </c>
      <c r="E873">
        <v>32675</v>
      </c>
      <c r="F873" t="s">
        <v>9</v>
      </c>
    </row>
    <row r="874" spans="1:6" x14ac:dyDescent="0.3">
      <c r="A874">
        <v>2022</v>
      </c>
      <c r="B874" t="s">
        <v>63</v>
      </c>
      <c r="C874" t="s">
        <v>16</v>
      </c>
      <c r="D874">
        <v>25254</v>
      </c>
      <c r="E874">
        <v>27342</v>
      </c>
      <c r="F874" t="s">
        <v>9</v>
      </c>
    </row>
    <row r="875" spans="1:6" x14ac:dyDescent="0.3">
      <c r="A875">
        <v>2022</v>
      </c>
      <c r="B875" t="s">
        <v>63</v>
      </c>
      <c r="C875" t="s">
        <v>17</v>
      </c>
      <c r="D875">
        <v>5038</v>
      </c>
      <c r="E875">
        <v>23770</v>
      </c>
      <c r="F875" t="s">
        <v>7</v>
      </c>
    </row>
    <row r="876" spans="1:6" x14ac:dyDescent="0.3">
      <c r="A876">
        <v>2022</v>
      </c>
      <c r="B876" t="s">
        <v>63</v>
      </c>
      <c r="C876" t="s">
        <v>18</v>
      </c>
      <c r="D876">
        <v>33183</v>
      </c>
      <c r="E876">
        <v>30703</v>
      </c>
      <c r="F876" t="s">
        <v>7</v>
      </c>
    </row>
    <row r="877" spans="1:6" x14ac:dyDescent="0.3">
      <c r="A877">
        <v>2022</v>
      </c>
      <c r="B877" t="s">
        <v>63</v>
      </c>
      <c r="C877" t="s">
        <v>19</v>
      </c>
      <c r="D877">
        <v>15776</v>
      </c>
      <c r="E877">
        <v>25660</v>
      </c>
      <c r="F877" t="s">
        <v>9</v>
      </c>
    </row>
    <row r="878" spans="1:6" x14ac:dyDescent="0.3">
      <c r="A878">
        <v>2022</v>
      </c>
      <c r="B878" t="s">
        <v>63</v>
      </c>
      <c r="C878" t="s">
        <v>20</v>
      </c>
      <c r="D878">
        <v>8796</v>
      </c>
      <c r="E878">
        <v>23261</v>
      </c>
      <c r="F878" t="s">
        <v>7</v>
      </c>
    </row>
    <row r="879" spans="1:6" x14ac:dyDescent="0.3">
      <c r="A879">
        <v>2022</v>
      </c>
      <c r="B879" t="s">
        <v>63</v>
      </c>
      <c r="C879" t="s">
        <v>21</v>
      </c>
      <c r="D879">
        <v>6871</v>
      </c>
      <c r="E879">
        <v>23333</v>
      </c>
      <c r="F879" t="s">
        <v>7</v>
      </c>
    </row>
    <row r="880" spans="1:6" x14ac:dyDescent="0.3">
      <c r="A880">
        <v>2022</v>
      </c>
      <c r="B880" t="s">
        <v>63</v>
      </c>
      <c r="C880" t="s">
        <v>22</v>
      </c>
      <c r="D880">
        <v>10118</v>
      </c>
      <c r="E880">
        <v>24350</v>
      </c>
      <c r="F880" t="s">
        <v>9</v>
      </c>
    </row>
    <row r="881" spans="1:6" x14ac:dyDescent="0.3">
      <c r="A881">
        <v>2022</v>
      </c>
      <c r="B881" t="s">
        <v>63</v>
      </c>
      <c r="C881" t="s">
        <v>23</v>
      </c>
      <c r="D881">
        <v>12912</v>
      </c>
      <c r="E881">
        <v>27789</v>
      </c>
      <c r="F881" t="s">
        <v>9</v>
      </c>
    </row>
    <row r="882" spans="1:6" x14ac:dyDescent="0.3">
      <c r="A882">
        <v>2022</v>
      </c>
      <c r="B882" t="s">
        <v>63</v>
      </c>
      <c r="C882" t="s">
        <v>24</v>
      </c>
      <c r="D882">
        <v>5132</v>
      </c>
      <c r="E882">
        <v>29169</v>
      </c>
      <c r="F882" t="s">
        <v>7</v>
      </c>
    </row>
    <row r="883" spans="1:6" x14ac:dyDescent="0.3">
      <c r="A883">
        <v>2022</v>
      </c>
      <c r="B883" t="s">
        <v>63</v>
      </c>
      <c r="C883" t="s">
        <v>25</v>
      </c>
      <c r="D883">
        <v>15043</v>
      </c>
      <c r="E883">
        <v>30758</v>
      </c>
      <c r="F883" t="s">
        <v>7</v>
      </c>
    </row>
    <row r="884" spans="1:6" x14ac:dyDescent="0.3">
      <c r="A884">
        <v>2022</v>
      </c>
      <c r="B884" t="s">
        <v>63</v>
      </c>
      <c r="C884" t="s">
        <v>26</v>
      </c>
      <c r="D884">
        <v>20740</v>
      </c>
      <c r="E884">
        <v>35500</v>
      </c>
      <c r="F884" t="s">
        <v>9</v>
      </c>
    </row>
    <row r="885" spans="1:6" x14ac:dyDescent="0.3">
      <c r="A885">
        <v>2022</v>
      </c>
      <c r="B885" t="s">
        <v>63</v>
      </c>
      <c r="C885" t="s">
        <v>27</v>
      </c>
      <c r="D885">
        <v>23113</v>
      </c>
      <c r="E885">
        <v>27121</v>
      </c>
      <c r="F885" t="s">
        <v>7</v>
      </c>
    </row>
    <row r="886" spans="1:6" x14ac:dyDescent="0.3">
      <c r="A886">
        <v>2022</v>
      </c>
      <c r="B886" t="s">
        <v>63</v>
      </c>
      <c r="C886" t="s">
        <v>28</v>
      </c>
      <c r="D886">
        <v>15325</v>
      </c>
      <c r="E886">
        <v>29261</v>
      </c>
      <c r="F886" t="s">
        <v>9</v>
      </c>
    </row>
    <row r="887" spans="1:6" x14ac:dyDescent="0.3">
      <c r="A887">
        <v>2022</v>
      </c>
      <c r="B887" t="s">
        <v>63</v>
      </c>
      <c r="C887" t="s">
        <v>29</v>
      </c>
      <c r="D887">
        <v>6514</v>
      </c>
      <c r="E887">
        <v>23817</v>
      </c>
      <c r="F887" t="s">
        <v>7</v>
      </c>
    </row>
    <row r="888" spans="1:6" x14ac:dyDescent="0.3">
      <c r="A888">
        <v>2022</v>
      </c>
      <c r="B888" t="s">
        <v>63</v>
      </c>
      <c r="C888" t="s">
        <v>30</v>
      </c>
      <c r="D888">
        <v>15195</v>
      </c>
      <c r="E888">
        <v>27614</v>
      </c>
      <c r="F888" t="s">
        <v>7</v>
      </c>
    </row>
    <row r="889" spans="1:6" x14ac:dyDescent="0.3">
      <c r="A889">
        <v>2022</v>
      </c>
      <c r="B889" t="s">
        <v>63</v>
      </c>
      <c r="C889" t="s">
        <v>31</v>
      </c>
      <c r="D889">
        <v>5052</v>
      </c>
      <c r="E889">
        <v>25955</v>
      </c>
      <c r="F889" t="s">
        <v>9</v>
      </c>
    </row>
    <row r="890" spans="1:6" x14ac:dyDescent="0.3">
      <c r="A890">
        <v>2022</v>
      </c>
      <c r="B890" t="s">
        <v>63</v>
      </c>
      <c r="C890" t="s">
        <v>32</v>
      </c>
      <c r="D890">
        <v>5609</v>
      </c>
      <c r="E890">
        <v>23213</v>
      </c>
      <c r="F890" t="s">
        <v>9</v>
      </c>
    </row>
    <row r="891" spans="1:6" x14ac:dyDescent="0.3">
      <c r="A891">
        <v>2022</v>
      </c>
      <c r="B891" t="s">
        <v>63</v>
      </c>
      <c r="C891" t="s">
        <v>33</v>
      </c>
      <c r="D891">
        <v>8716</v>
      </c>
      <c r="E891">
        <v>40432</v>
      </c>
      <c r="F891" t="s">
        <v>7</v>
      </c>
    </row>
    <row r="892" spans="1:6" x14ac:dyDescent="0.3">
      <c r="A892">
        <v>2022</v>
      </c>
      <c r="B892" t="s">
        <v>63</v>
      </c>
      <c r="C892" t="s">
        <v>34</v>
      </c>
      <c r="D892">
        <v>4675</v>
      </c>
      <c r="E892">
        <v>28783</v>
      </c>
      <c r="F892" t="s">
        <v>7</v>
      </c>
    </row>
    <row r="893" spans="1:6" x14ac:dyDescent="0.3">
      <c r="A893">
        <v>2022</v>
      </c>
      <c r="B893" t="s">
        <v>63</v>
      </c>
      <c r="C893" t="s">
        <v>35</v>
      </c>
      <c r="D893">
        <v>24526</v>
      </c>
      <c r="E893">
        <v>32347</v>
      </c>
      <c r="F893" t="s">
        <v>9</v>
      </c>
    </row>
    <row r="894" spans="1:6" x14ac:dyDescent="0.3">
      <c r="A894">
        <v>2022</v>
      </c>
      <c r="B894" t="s">
        <v>63</v>
      </c>
      <c r="C894" t="s">
        <v>36</v>
      </c>
      <c r="D894">
        <v>5277</v>
      </c>
      <c r="E894">
        <v>25571</v>
      </c>
      <c r="F894" t="s">
        <v>9</v>
      </c>
    </row>
    <row r="895" spans="1:6" x14ac:dyDescent="0.3">
      <c r="A895">
        <v>2022</v>
      </c>
      <c r="B895" t="s">
        <v>63</v>
      </c>
      <c r="C895" t="s">
        <v>37</v>
      </c>
      <c r="D895">
        <v>65868</v>
      </c>
      <c r="E895">
        <v>41828</v>
      </c>
      <c r="F895" t="s">
        <v>9</v>
      </c>
    </row>
    <row r="896" spans="1:6" x14ac:dyDescent="0.3">
      <c r="A896">
        <v>2022</v>
      </c>
      <c r="B896" t="s">
        <v>63</v>
      </c>
      <c r="C896" t="s">
        <v>38</v>
      </c>
      <c r="D896">
        <v>26474</v>
      </c>
      <c r="E896">
        <v>26460</v>
      </c>
      <c r="F896" t="s">
        <v>9</v>
      </c>
    </row>
    <row r="897" spans="1:6" x14ac:dyDescent="0.3">
      <c r="A897">
        <v>2022</v>
      </c>
      <c r="B897" t="s">
        <v>63</v>
      </c>
      <c r="C897" t="s">
        <v>39</v>
      </c>
      <c r="D897">
        <v>2610</v>
      </c>
      <c r="E897">
        <v>24573</v>
      </c>
      <c r="F897" t="s">
        <v>9</v>
      </c>
    </row>
    <row r="898" spans="1:6" x14ac:dyDescent="0.3">
      <c r="A898">
        <v>2022</v>
      </c>
      <c r="B898" t="s">
        <v>63</v>
      </c>
      <c r="C898" t="s">
        <v>40</v>
      </c>
      <c r="D898">
        <v>29035</v>
      </c>
      <c r="E898">
        <v>26197</v>
      </c>
      <c r="F898" t="s">
        <v>7</v>
      </c>
    </row>
    <row r="899" spans="1:6" x14ac:dyDescent="0.3">
      <c r="A899">
        <v>2022</v>
      </c>
      <c r="B899" t="s">
        <v>63</v>
      </c>
      <c r="C899" t="s">
        <v>41</v>
      </c>
      <c r="D899">
        <v>9209</v>
      </c>
      <c r="E899">
        <v>24600</v>
      </c>
      <c r="F899" t="s">
        <v>7</v>
      </c>
    </row>
    <row r="900" spans="1:6" x14ac:dyDescent="0.3">
      <c r="A900">
        <v>2022</v>
      </c>
      <c r="B900" t="s">
        <v>63</v>
      </c>
      <c r="C900" t="s">
        <v>42</v>
      </c>
      <c r="D900">
        <v>14116</v>
      </c>
      <c r="E900">
        <v>29818</v>
      </c>
      <c r="F900" t="s">
        <v>9</v>
      </c>
    </row>
    <row r="901" spans="1:6" x14ac:dyDescent="0.3">
      <c r="A901">
        <v>2022</v>
      </c>
      <c r="B901" t="s">
        <v>63</v>
      </c>
      <c r="C901" t="s">
        <v>43</v>
      </c>
      <c r="D901">
        <v>33729</v>
      </c>
      <c r="E901">
        <v>28011</v>
      </c>
      <c r="F901" t="s">
        <v>7</v>
      </c>
    </row>
    <row r="902" spans="1:6" x14ac:dyDescent="0.3">
      <c r="A902">
        <v>2022</v>
      </c>
      <c r="B902" t="s">
        <v>63</v>
      </c>
      <c r="C902" t="s">
        <v>44</v>
      </c>
      <c r="D902">
        <v>3873</v>
      </c>
      <c r="E902">
        <v>29680</v>
      </c>
      <c r="F902" t="s">
        <v>7</v>
      </c>
    </row>
    <row r="903" spans="1:6" x14ac:dyDescent="0.3">
      <c r="A903">
        <v>2022</v>
      </c>
      <c r="B903" t="s">
        <v>63</v>
      </c>
      <c r="C903" t="s">
        <v>45</v>
      </c>
      <c r="D903">
        <v>13400</v>
      </c>
      <c r="E903">
        <v>24816</v>
      </c>
      <c r="F903" t="s">
        <v>9</v>
      </c>
    </row>
    <row r="904" spans="1:6" x14ac:dyDescent="0.3">
      <c r="A904">
        <v>2022</v>
      </c>
      <c r="B904" t="s">
        <v>63</v>
      </c>
      <c r="C904" t="s">
        <v>46</v>
      </c>
      <c r="D904">
        <v>3191</v>
      </c>
      <c r="E904">
        <v>23519</v>
      </c>
      <c r="F904" t="s">
        <v>9</v>
      </c>
    </row>
    <row r="905" spans="1:6" x14ac:dyDescent="0.3">
      <c r="A905">
        <v>2022</v>
      </c>
      <c r="B905" t="s">
        <v>63</v>
      </c>
      <c r="C905" t="s">
        <v>47</v>
      </c>
      <c r="D905">
        <v>16924</v>
      </c>
      <c r="E905">
        <v>29878</v>
      </c>
      <c r="F905" t="s">
        <v>7</v>
      </c>
    </row>
    <row r="906" spans="1:6" x14ac:dyDescent="0.3">
      <c r="A906">
        <v>2022</v>
      </c>
      <c r="B906" t="s">
        <v>63</v>
      </c>
      <c r="C906" t="s">
        <v>48</v>
      </c>
      <c r="D906">
        <v>65057</v>
      </c>
      <c r="E906">
        <v>28762</v>
      </c>
      <c r="F906" t="s">
        <v>7</v>
      </c>
    </row>
    <row r="907" spans="1:6" x14ac:dyDescent="0.3">
      <c r="A907">
        <v>2022</v>
      </c>
      <c r="B907" t="s">
        <v>63</v>
      </c>
      <c r="C907" t="s">
        <v>49</v>
      </c>
      <c r="D907">
        <v>7570</v>
      </c>
      <c r="E907">
        <v>26955</v>
      </c>
      <c r="F907" t="s">
        <v>9</v>
      </c>
    </row>
    <row r="908" spans="1:6" x14ac:dyDescent="0.3">
      <c r="A908">
        <v>2022</v>
      </c>
      <c r="B908" t="s">
        <v>63</v>
      </c>
      <c r="C908" t="s">
        <v>50</v>
      </c>
      <c r="D908">
        <v>2268</v>
      </c>
      <c r="E908">
        <v>29863</v>
      </c>
      <c r="F908" t="s">
        <v>7</v>
      </c>
    </row>
    <row r="909" spans="1:6" x14ac:dyDescent="0.3">
      <c r="A909">
        <v>2022</v>
      </c>
      <c r="B909" t="s">
        <v>63</v>
      </c>
      <c r="C909" t="s">
        <v>51</v>
      </c>
      <c r="D909">
        <v>20743</v>
      </c>
      <c r="E909">
        <v>27582</v>
      </c>
      <c r="F909" t="s">
        <v>9</v>
      </c>
    </row>
    <row r="910" spans="1:6" x14ac:dyDescent="0.3">
      <c r="A910">
        <v>2022</v>
      </c>
      <c r="B910" t="s">
        <v>63</v>
      </c>
      <c r="C910" t="s">
        <v>52</v>
      </c>
      <c r="D910">
        <v>20637</v>
      </c>
      <c r="E910">
        <v>32566</v>
      </c>
      <c r="F910" t="s">
        <v>7</v>
      </c>
    </row>
    <row r="911" spans="1:6" x14ac:dyDescent="0.3">
      <c r="A911">
        <v>2022</v>
      </c>
      <c r="B911" t="s">
        <v>63</v>
      </c>
      <c r="C911" t="s">
        <v>53</v>
      </c>
      <c r="D911">
        <v>4658</v>
      </c>
      <c r="E911">
        <v>24256</v>
      </c>
      <c r="F911" t="s">
        <v>7</v>
      </c>
    </row>
    <row r="912" spans="1:6" x14ac:dyDescent="0.3">
      <c r="A912">
        <v>2022</v>
      </c>
      <c r="B912" t="s">
        <v>63</v>
      </c>
      <c r="C912" t="s">
        <v>54</v>
      </c>
      <c r="D912">
        <v>17015</v>
      </c>
      <c r="E912">
        <v>24758</v>
      </c>
      <c r="F912" t="s">
        <v>9</v>
      </c>
    </row>
    <row r="913" spans="1:6" x14ac:dyDescent="0.3">
      <c r="A913">
        <v>2022</v>
      </c>
      <c r="B913" t="s">
        <v>63</v>
      </c>
      <c r="C913" t="s">
        <v>55</v>
      </c>
      <c r="D913">
        <v>2398</v>
      </c>
      <c r="E913">
        <v>27994</v>
      </c>
      <c r="F913" t="s">
        <v>9</v>
      </c>
    </row>
    <row r="914" spans="1:6" x14ac:dyDescent="0.3">
      <c r="A914">
        <v>2022</v>
      </c>
      <c r="B914" t="s">
        <v>64</v>
      </c>
      <c r="C914" t="s">
        <v>6</v>
      </c>
      <c r="D914">
        <v>10189</v>
      </c>
      <c r="E914">
        <v>44607</v>
      </c>
      <c r="F914" t="s">
        <v>7</v>
      </c>
    </row>
    <row r="915" spans="1:6" x14ac:dyDescent="0.3">
      <c r="A915">
        <v>2022</v>
      </c>
      <c r="B915" t="s">
        <v>64</v>
      </c>
      <c r="C915" t="s">
        <v>8</v>
      </c>
      <c r="D915">
        <v>10674</v>
      </c>
      <c r="E915">
        <v>45965</v>
      </c>
      <c r="F915" t="s">
        <v>7</v>
      </c>
    </row>
    <row r="916" spans="1:6" x14ac:dyDescent="0.3">
      <c r="A916">
        <v>2022</v>
      </c>
      <c r="B916" t="s">
        <v>64</v>
      </c>
      <c r="C916" t="s">
        <v>10</v>
      </c>
      <c r="D916">
        <v>5359</v>
      </c>
      <c r="E916">
        <v>42115</v>
      </c>
      <c r="F916" t="s">
        <v>9</v>
      </c>
    </row>
    <row r="917" spans="1:6" x14ac:dyDescent="0.3">
      <c r="A917">
        <v>2022</v>
      </c>
      <c r="B917" t="s">
        <v>64</v>
      </c>
      <c r="C917" t="s">
        <v>11</v>
      </c>
      <c r="D917">
        <v>97442</v>
      </c>
      <c r="E917">
        <v>48293</v>
      </c>
      <c r="F917" t="s">
        <v>9</v>
      </c>
    </row>
    <row r="918" spans="1:6" x14ac:dyDescent="0.3">
      <c r="A918">
        <v>2022</v>
      </c>
      <c r="B918" t="s">
        <v>64</v>
      </c>
      <c r="C918" t="s">
        <v>12</v>
      </c>
      <c r="D918">
        <v>17008</v>
      </c>
      <c r="E918">
        <v>48381</v>
      </c>
      <c r="F918" t="s">
        <v>9</v>
      </c>
    </row>
    <row r="919" spans="1:6" x14ac:dyDescent="0.3">
      <c r="A919">
        <v>2022</v>
      </c>
      <c r="B919" t="s">
        <v>64</v>
      </c>
      <c r="C919" t="s">
        <v>13</v>
      </c>
      <c r="D919">
        <v>18146</v>
      </c>
      <c r="E919">
        <v>40861</v>
      </c>
      <c r="F919" t="s">
        <v>9</v>
      </c>
    </row>
    <row r="920" spans="1:6" x14ac:dyDescent="0.3">
      <c r="A920">
        <v>2022</v>
      </c>
      <c r="B920" t="s">
        <v>64</v>
      </c>
      <c r="C920" t="s">
        <v>14</v>
      </c>
      <c r="D920">
        <v>2052</v>
      </c>
      <c r="E920">
        <v>41636</v>
      </c>
      <c r="F920" t="s">
        <v>9</v>
      </c>
    </row>
    <row r="921" spans="1:6" x14ac:dyDescent="0.3">
      <c r="A921">
        <v>2022</v>
      </c>
      <c r="B921" t="s">
        <v>64</v>
      </c>
      <c r="C921" t="s">
        <v>15</v>
      </c>
      <c r="D921">
        <v>56765</v>
      </c>
      <c r="E921">
        <v>43969</v>
      </c>
      <c r="F921" t="s">
        <v>7</v>
      </c>
    </row>
    <row r="922" spans="1:6" x14ac:dyDescent="0.3">
      <c r="A922">
        <v>2022</v>
      </c>
      <c r="B922" t="s">
        <v>64</v>
      </c>
      <c r="C922" t="s">
        <v>16</v>
      </c>
      <c r="D922">
        <v>18227</v>
      </c>
      <c r="E922">
        <v>43971</v>
      </c>
      <c r="F922" t="s">
        <v>7</v>
      </c>
    </row>
    <row r="923" spans="1:6" x14ac:dyDescent="0.3">
      <c r="A923">
        <v>2022</v>
      </c>
      <c r="B923" t="s">
        <v>64</v>
      </c>
      <c r="C923" t="s">
        <v>17</v>
      </c>
      <c r="D923">
        <v>3845</v>
      </c>
      <c r="E923">
        <v>38615</v>
      </c>
      <c r="F923" t="s">
        <v>9</v>
      </c>
    </row>
    <row r="924" spans="1:6" x14ac:dyDescent="0.3">
      <c r="A924">
        <v>2022</v>
      </c>
      <c r="B924" t="s">
        <v>64</v>
      </c>
      <c r="C924" t="s">
        <v>18</v>
      </c>
      <c r="D924">
        <v>39884</v>
      </c>
      <c r="E924">
        <v>49714</v>
      </c>
      <c r="F924" t="s">
        <v>7</v>
      </c>
    </row>
    <row r="925" spans="1:6" x14ac:dyDescent="0.3">
      <c r="A925">
        <v>2022</v>
      </c>
      <c r="B925" t="s">
        <v>64</v>
      </c>
      <c r="C925" t="s">
        <v>19</v>
      </c>
      <c r="D925">
        <v>12916</v>
      </c>
      <c r="E925">
        <v>39759</v>
      </c>
      <c r="F925" t="s">
        <v>7</v>
      </c>
    </row>
    <row r="926" spans="1:6" x14ac:dyDescent="0.3">
      <c r="A926">
        <v>2022</v>
      </c>
      <c r="B926" t="s">
        <v>64</v>
      </c>
      <c r="C926" t="s">
        <v>20</v>
      </c>
      <c r="D926">
        <v>8547</v>
      </c>
      <c r="E926">
        <v>42534</v>
      </c>
      <c r="F926" t="s">
        <v>9</v>
      </c>
    </row>
    <row r="927" spans="1:6" x14ac:dyDescent="0.3">
      <c r="A927">
        <v>2022</v>
      </c>
      <c r="B927" t="s">
        <v>64</v>
      </c>
      <c r="C927" t="s">
        <v>21</v>
      </c>
      <c r="D927">
        <v>5938</v>
      </c>
      <c r="E927">
        <v>41624</v>
      </c>
      <c r="F927" t="s">
        <v>9</v>
      </c>
    </row>
    <row r="928" spans="1:6" x14ac:dyDescent="0.3">
      <c r="A928">
        <v>2022</v>
      </c>
      <c r="B928" t="s">
        <v>64</v>
      </c>
      <c r="C928" t="s">
        <v>22</v>
      </c>
      <c r="D928">
        <v>10404</v>
      </c>
      <c r="E928">
        <v>40846</v>
      </c>
      <c r="F928" t="s">
        <v>7</v>
      </c>
    </row>
    <row r="929" spans="1:6" x14ac:dyDescent="0.3">
      <c r="A929">
        <v>2021</v>
      </c>
      <c r="B929" t="s">
        <v>64</v>
      </c>
      <c r="C929" t="s">
        <v>23</v>
      </c>
      <c r="D929">
        <v>9280</v>
      </c>
      <c r="E929">
        <v>44963</v>
      </c>
      <c r="F929" t="s">
        <v>7</v>
      </c>
    </row>
    <row r="930" spans="1:6" x14ac:dyDescent="0.3">
      <c r="A930">
        <v>2021</v>
      </c>
      <c r="B930" t="s">
        <v>64</v>
      </c>
      <c r="C930" t="s">
        <v>24</v>
      </c>
      <c r="D930">
        <v>3777</v>
      </c>
      <c r="E930">
        <v>41322</v>
      </c>
      <c r="F930" t="s">
        <v>9</v>
      </c>
    </row>
    <row r="931" spans="1:6" x14ac:dyDescent="0.3">
      <c r="A931">
        <v>2021</v>
      </c>
      <c r="B931" t="s">
        <v>64</v>
      </c>
      <c r="C931" t="s">
        <v>25</v>
      </c>
      <c r="D931">
        <v>19358</v>
      </c>
      <c r="E931">
        <v>50150</v>
      </c>
      <c r="F931" t="s">
        <v>7</v>
      </c>
    </row>
    <row r="932" spans="1:6" x14ac:dyDescent="0.3">
      <c r="A932">
        <v>2021</v>
      </c>
      <c r="B932" t="s">
        <v>64</v>
      </c>
      <c r="C932" t="s">
        <v>26</v>
      </c>
      <c r="D932">
        <v>22046</v>
      </c>
      <c r="E932">
        <v>46421</v>
      </c>
      <c r="F932" t="s">
        <v>9</v>
      </c>
    </row>
    <row r="933" spans="1:6" x14ac:dyDescent="0.3">
      <c r="A933">
        <v>2021</v>
      </c>
      <c r="B933" t="s">
        <v>64</v>
      </c>
      <c r="C933" t="s">
        <v>27</v>
      </c>
      <c r="D933">
        <v>32480</v>
      </c>
      <c r="E933">
        <v>40330</v>
      </c>
      <c r="F933" t="s">
        <v>7</v>
      </c>
    </row>
    <row r="934" spans="1:6" x14ac:dyDescent="0.3">
      <c r="A934">
        <v>2021</v>
      </c>
      <c r="B934" t="s">
        <v>64</v>
      </c>
      <c r="C934" t="s">
        <v>28</v>
      </c>
      <c r="D934">
        <v>17266</v>
      </c>
      <c r="E934">
        <v>41478</v>
      </c>
      <c r="F934" t="s">
        <v>7</v>
      </c>
    </row>
    <row r="935" spans="1:6" x14ac:dyDescent="0.3">
      <c r="A935">
        <v>2021</v>
      </c>
      <c r="B935" t="s">
        <v>64</v>
      </c>
      <c r="C935" t="s">
        <v>29</v>
      </c>
      <c r="D935">
        <v>4589</v>
      </c>
      <c r="E935">
        <v>42243</v>
      </c>
      <c r="F935" t="s">
        <v>9</v>
      </c>
    </row>
    <row r="936" spans="1:6" x14ac:dyDescent="0.3">
      <c r="A936">
        <v>2021</v>
      </c>
      <c r="B936" t="s">
        <v>64</v>
      </c>
      <c r="C936" t="s">
        <v>30</v>
      </c>
      <c r="D936">
        <v>13240</v>
      </c>
      <c r="E936">
        <v>41224</v>
      </c>
      <c r="F936" t="s">
        <v>9</v>
      </c>
    </row>
    <row r="937" spans="1:6" x14ac:dyDescent="0.3">
      <c r="A937">
        <v>2021</v>
      </c>
      <c r="B937" t="s">
        <v>64</v>
      </c>
      <c r="C937" t="s">
        <v>31</v>
      </c>
      <c r="D937">
        <v>4153</v>
      </c>
      <c r="E937">
        <v>37791</v>
      </c>
      <c r="F937" t="s">
        <v>7</v>
      </c>
    </row>
    <row r="938" spans="1:6" x14ac:dyDescent="0.3">
      <c r="A938">
        <v>2021</v>
      </c>
      <c r="B938" t="s">
        <v>64</v>
      </c>
      <c r="C938" t="s">
        <v>32</v>
      </c>
      <c r="D938">
        <v>4572</v>
      </c>
      <c r="E938">
        <v>39587</v>
      </c>
      <c r="F938" t="s">
        <v>7</v>
      </c>
    </row>
    <row r="939" spans="1:6" x14ac:dyDescent="0.3">
      <c r="A939">
        <v>2021</v>
      </c>
      <c r="B939" t="s">
        <v>64</v>
      </c>
      <c r="C939" t="s">
        <v>33</v>
      </c>
      <c r="D939">
        <v>5140</v>
      </c>
      <c r="E939">
        <v>44479</v>
      </c>
      <c r="F939" t="s">
        <v>9</v>
      </c>
    </row>
    <row r="940" spans="1:6" x14ac:dyDescent="0.3">
      <c r="A940">
        <v>2021</v>
      </c>
      <c r="B940" t="s">
        <v>64</v>
      </c>
      <c r="C940" t="s">
        <v>34</v>
      </c>
      <c r="D940">
        <v>4011</v>
      </c>
      <c r="E940">
        <v>45236</v>
      </c>
      <c r="F940" t="s">
        <v>9</v>
      </c>
    </row>
    <row r="941" spans="1:6" x14ac:dyDescent="0.3">
      <c r="A941">
        <v>2021</v>
      </c>
      <c r="B941" t="s">
        <v>64</v>
      </c>
      <c r="C941" t="s">
        <v>35</v>
      </c>
      <c r="D941">
        <v>24469</v>
      </c>
      <c r="E941">
        <v>43373</v>
      </c>
      <c r="F941" t="s">
        <v>9</v>
      </c>
    </row>
    <row r="942" spans="1:6" x14ac:dyDescent="0.3">
      <c r="A942">
        <v>2021</v>
      </c>
      <c r="B942" t="s">
        <v>64</v>
      </c>
      <c r="C942" t="s">
        <v>36</v>
      </c>
      <c r="D942">
        <v>4216</v>
      </c>
      <c r="E942">
        <v>41417</v>
      </c>
      <c r="F942" t="s">
        <v>9</v>
      </c>
    </row>
    <row r="943" spans="1:6" x14ac:dyDescent="0.3">
      <c r="A943">
        <v>2021</v>
      </c>
      <c r="B943" t="s">
        <v>64</v>
      </c>
      <c r="C943" t="s">
        <v>37</v>
      </c>
      <c r="D943">
        <v>72430</v>
      </c>
      <c r="E943">
        <v>49410</v>
      </c>
      <c r="F943" t="s">
        <v>9</v>
      </c>
    </row>
    <row r="944" spans="1:6" x14ac:dyDescent="0.3">
      <c r="A944">
        <v>2021</v>
      </c>
      <c r="B944" t="s">
        <v>64</v>
      </c>
      <c r="C944" t="s">
        <v>38</v>
      </c>
      <c r="D944">
        <v>24457</v>
      </c>
      <c r="E944">
        <v>42624</v>
      </c>
      <c r="F944" t="s">
        <v>7</v>
      </c>
    </row>
    <row r="945" spans="1:6" x14ac:dyDescent="0.3">
      <c r="A945">
        <v>2021</v>
      </c>
      <c r="B945" t="s">
        <v>64</v>
      </c>
      <c r="C945" t="s">
        <v>39</v>
      </c>
      <c r="D945">
        <v>2047</v>
      </c>
      <c r="E945">
        <v>44696</v>
      </c>
      <c r="F945" t="s">
        <v>7</v>
      </c>
    </row>
    <row r="946" spans="1:6" x14ac:dyDescent="0.3">
      <c r="A946">
        <v>2021</v>
      </c>
      <c r="B946" t="s">
        <v>64</v>
      </c>
      <c r="C946" t="s">
        <v>40</v>
      </c>
      <c r="D946">
        <v>23639</v>
      </c>
      <c r="E946">
        <v>41006</v>
      </c>
      <c r="F946" t="s">
        <v>9</v>
      </c>
    </row>
    <row r="947" spans="1:6" x14ac:dyDescent="0.3">
      <c r="A947">
        <v>2021</v>
      </c>
      <c r="B947" t="s">
        <v>64</v>
      </c>
      <c r="C947" t="s">
        <v>41</v>
      </c>
      <c r="D947">
        <v>6589</v>
      </c>
      <c r="E947">
        <v>42151</v>
      </c>
      <c r="F947" t="s">
        <v>7</v>
      </c>
    </row>
    <row r="948" spans="1:6" x14ac:dyDescent="0.3">
      <c r="A948">
        <v>2021</v>
      </c>
      <c r="B948" t="s">
        <v>64</v>
      </c>
      <c r="C948" t="s">
        <v>42</v>
      </c>
      <c r="D948">
        <v>25468</v>
      </c>
      <c r="E948">
        <v>41467</v>
      </c>
      <c r="F948" t="s">
        <v>7</v>
      </c>
    </row>
    <row r="949" spans="1:6" x14ac:dyDescent="0.3">
      <c r="A949">
        <v>2021</v>
      </c>
      <c r="B949" t="s">
        <v>64</v>
      </c>
      <c r="C949" t="s">
        <v>43</v>
      </c>
      <c r="D949">
        <v>33082</v>
      </c>
      <c r="E949">
        <v>41131</v>
      </c>
      <c r="F949" t="s">
        <v>9</v>
      </c>
    </row>
    <row r="950" spans="1:6" x14ac:dyDescent="0.3">
      <c r="A950">
        <v>2021</v>
      </c>
      <c r="B950" t="s">
        <v>64</v>
      </c>
      <c r="C950" t="s">
        <v>44</v>
      </c>
      <c r="D950">
        <v>3537</v>
      </c>
      <c r="E950">
        <v>40466</v>
      </c>
      <c r="F950" t="s">
        <v>9</v>
      </c>
    </row>
    <row r="951" spans="1:6" x14ac:dyDescent="0.3">
      <c r="A951">
        <v>2021</v>
      </c>
      <c r="B951" t="s">
        <v>64</v>
      </c>
      <c r="C951" t="s">
        <v>45</v>
      </c>
      <c r="D951">
        <v>12142</v>
      </c>
      <c r="E951">
        <v>40386</v>
      </c>
      <c r="F951" t="s">
        <v>7</v>
      </c>
    </row>
    <row r="952" spans="1:6" x14ac:dyDescent="0.3">
      <c r="A952">
        <v>2021</v>
      </c>
      <c r="B952" t="s">
        <v>64</v>
      </c>
      <c r="C952" t="s">
        <v>46</v>
      </c>
      <c r="D952">
        <v>2223</v>
      </c>
      <c r="E952">
        <v>40233</v>
      </c>
      <c r="F952" t="s">
        <v>7</v>
      </c>
    </row>
    <row r="953" spans="1:6" x14ac:dyDescent="0.3">
      <c r="A953">
        <v>2021</v>
      </c>
      <c r="B953" t="s">
        <v>64</v>
      </c>
      <c r="C953" t="s">
        <v>47</v>
      </c>
      <c r="D953">
        <v>15931</v>
      </c>
      <c r="E953">
        <v>42227</v>
      </c>
      <c r="F953" t="s">
        <v>9</v>
      </c>
    </row>
    <row r="954" spans="1:6" x14ac:dyDescent="0.3">
      <c r="A954">
        <v>2021</v>
      </c>
      <c r="B954" t="s">
        <v>64</v>
      </c>
      <c r="C954" t="s">
        <v>48</v>
      </c>
      <c r="D954">
        <v>57504</v>
      </c>
      <c r="E954">
        <v>47110</v>
      </c>
      <c r="F954" t="s">
        <v>7</v>
      </c>
    </row>
    <row r="955" spans="1:6" x14ac:dyDescent="0.3">
      <c r="A955">
        <v>2021</v>
      </c>
      <c r="B955" t="s">
        <v>64</v>
      </c>
      <c r="C955" t="s">
        <v>49</v>
      </c>
      <c r="D955">
        <v>6492</v>
      </c>
      <c r="E955">
        <v>43389</v>
      </c>
      <c r="F955" t="s">
        <v>9</v>
      </c>
    </row>
    <row r="956" spans="1:6" x14ac:dyDescent="0.3">
      <c r="A956">
        <v>2021</v>
      </c>
      <c r="B956" t="s">
        <v>64</v>
      </c>
      <c r="C956" t="s">
        <v>50</v>
      </c>
      <c r="D956">
        <v>1990</v>
      </c>
      <c r="E956">
        <v>43394</v>
      </c>
      <c r="F956" t="s">
        <v>7</v>
      </c>
    </row>
    <row r="957" spans="1:6" x14ac:dyDescent="0.3">
      <c r="A957">
        <v>2021</v>
      </c>
      <c r="B957" t="s">
        <v>64</v>
      </c>
      <c r="C957" t="s">
        <v>51</v>
      </c>
      <c r="D957">
        <v>29777</v>
      </c>
      <c r="E957">
        <v>51136</v>
      </c>
      <c r="F957" t="s">
        <v>7</v>
      </c>
    </row>
    <row r="958" spans="1:6" x14ac:dyDescent="0.3">
      <c r="A958">
        <v>2021</v>
      </c>
      <c r="B958" t="s">
        <v>64</v>
      </c>
      <c r="C958" t="s">
        <v>52</v>
      </c>
      <c r="D958">
        <v>19915</v>
      </c>
      <c r="E958">
        <v>48585</v>
      </c>
      <c r="F958" t="s">
        <v>9</v>
      </c>
    </row>
    <row r="959" spans="1:6" x14ac:dyDescent="0.3">
      <c r="A959">
        <v>2021</v>
      </c>
      <c r="B959" t="s">
        <v>64</v>
      </c>
      <c r="C959" t="s">
        <v>53</v>
      </c>
      <c r="D959">
        <v>5797</v>
      </c>
      <c r="E959">
        <v>38080</v>
      </c>
      <c r="F959" t="s">
        <v>9</v>
      </c>
    </row>
    <row r="960" spans="1:6" x14ac:dyDescent="0.3">
      <c r="A960">
        <v>2021</v>
      </c>
      <c r="B960" t="s">
        <v>64</v>
      </c>
      <c r="C960" t="s">
        <v>54</v>
      </c>
      <c r="D960">
        <v>13757</v>
      </c>
      <c r="E960">
        <v>37908</v>
      </c>
      <c r="F960" t="s">
        <v>7</v>
      </c>
    </row>
    <row r="961" spans="1:6" x14ac:dyDescent="0.3">
      <c r="A961">
        <v>2021</v>
      </c>
      <c r="B961" t="s">
        <v>64</v>
      </c>
      <c r="C961" t="s">
        <v>55</v>
      </c>
      <c r="D961">
        <v>1655</v>
      </c>
      <c r="E961">
        <v>45255</v>
      </c>
      <c r="F961" t="s">
        <v>7</v>
      </c>
    </row>
    <row r="962" spans="1:6" x14ac:dyDescent="0.3">
      <c r="A962">
        <v>2020</v>
      </c>
      <c r="B962" t="s">
        <v>76</v>
      </c>
      <c r="C962" t="s">
        <v>6</v>
      </c>
      <c r="D962">
        <v>1843</v>
      </c>
      <c r="E962">
        <v>62388</v>
      </c>
      <c r="F962" t="s">
        <v>9</v>
      </c>
    </row>
    <row r="963" spans="1:6" x14ac:dyDescent="0.3">
      <c r="A963">
        <v>2020</v>
      </c>
      <c r="B963" t="s">
        <v>76</v>
      </c>
      <c r="C963" t="s">
        <v>8</v>
      </c>
      <c r="D963">
        <v>1328</v>
      </c>
      <c r="E963">
        <v>56854</v>
      </c>
      <c r="F963" t="s">
        <v>9</v>
      </c>
    </row>
    <row r="964" spans="1:6" x14ac:dyDescent="0.3">
      <c r="A964">
        <v>2020</v>
      </c>
      <c r="B964" t="s">
        <v>76</v>
      </c>
      <c r="C964" t="s">
        <v>10</v>
      </c>
      <c r="D964">
        <v>2525</v>
      </c>
      <c r="E964">
        <v>53616</v>
      </c>
      <c r="F964" t="s">
        <v>9</v>
      </c>
    </row>
    <row r="965" spans="1:6" x14ac:dyDescent="0.3">
      <c r="A965">
        <v>2020</v>
      </c>
      <c r="B965" t="s">
        <v>76</v>
      </c>
      <c r="C965" t="s">
        <v>11</v>
      </c>
      <c r="D965">
        <v>17605</v>
      </c>
      <c r="E965">
        <v>44595</v>
      </c>
      <c r="F965" t="s">
        <v>9</v>
      </c>
    </row>
    <row r="966" spans="1:6" x14ac:dyDescent="0.3">
      <c r="A966">
        <v>2020</v>
      </c>
      <c r="B966" t="s">
        <v>76</v>
      </c>
      <c r="C966" t="s">
        <v>12</v>
      </c>
      <c r="D966">
        <v>3256</v>
      </c>
      <c r="E966">
        <v>94489</v>
      </c>
      <c r="F966" t="s">
        <v>9</v>
      </c>
    </row>
    <row r="967" spans="1:6" x14ac:dyDescent="0.3">
      <c r="A967">
        <v>2020</v>
      </c>
      <c r="B967" t="s">
        <v>76</v>
      </c>
      <c r="C967" t="s">
        <v>13</v>
      </c>
      <c r="D967">
        <v>441</v>
      </c>
      <c r="E967">
        <v>46054</v>
      </c>
      <c r="F967" t="s">
        <v>7</v>
      </c>
    </row>
    <row r="968" spans="1:6" x14ac:dyDescent="0.3">
      <c r="A968">
        <v>2020</v>
      </c>
      <c r="B968" t="s">
        <v>76</v>
      </c>
      <c r="C968" t="s">
        <v>14</v>
      </c>
      <c r="D968">
        <v>177</v>
      </c>
      <c r="E968">
        <v>45987</v>
      </c>
      <c r="F968" t="s">
        <v>7</v>
      </c>
    </row>
    <row r="969" spans="1:6" x14ac:dyDescent="0.3">
      <c r="A969">
        <v>2020</v>
      </c>
      <c r="B969" t="s">
        <v>76</v>
      </c>
      <c r="C969" t="s">
        <v>15</v>
      </c>
      <c r="D969">
        <v>5289</v>
      </c>
      <c r="E969">
        <v>40681</v>
      </c>
      <c r="F969" t="s">
        <v>9</v>
      </c>
    </row>
    <row r="970" spans="1:6" x14ac:dyDescent="0.3">
      <c r="A970">
        <v>2020</v>
      </c>
      <c r="B970" t="s">
        <v>76</v>
      </c>
      <c r="C970" t="s">
        <v>16</v>
      </c>
      <c r="D970">
        <v>2630</v>
      </c>
      <c r="E970">
        <v>48010</v>
      </c>
      <c r="F970" t="s">
        <v>7</v>
      </c>
    </row>
    <row r="971" spans="1:6" x14ac:dyDescent="0.3">
      <c r="A971">
        <v>2020</v>
      </c>
      <c r="B971" t="s">
        <v>76</v>
      </c>
      <c r="C971" t="s">
        <v>17</v>
      </c>
      <c r="D971">
        <v>2500</v>
      </c>
      <c r="E971">
        <v>45998</v>
      </c>
      <c r="F971" t="s">
        <v>7</v>
      </c>
    </row>
    <row r="972" spans="1:6" x14ac:dyDescent="0.3">
      <c r="A972">
        <v>2020</v>
      </c>
      <c r="B972" t="s">
        <v>76</v>
      </c>
      <c r="C972" t="s">
        <v>18</v>
      </c>
      <c r="D972">
        <v>2785</v>
      </c>
      <c r="E972">
        <v>56101</v>
      </c>
      <c r="F972" t="s">
        <v>9</v>
      </c>
    </row>
    <row r="973" spans="1:6" x14ac:dyDescent="0.3">
      <c r="A973">
        <v>2020</v>
      </c>
      <c r="B973" t="s">
        <v>76</v>
      </c>
      <c r="C973" t="s">
        <v>19</v>
      </c>
      <c r="D973">
        <v>2217</v>
      </c>
      <c r="E973">
        <v>54605</v>
      </c>
      <c r="F973" t="s">
        <v>9</v>
      </c>
    </row>
    <row r="974" spans="1:6" x14ac:dyDescent="0.3">
      <c r="A974">
        <v>2020</v>
      </c>
      <c r="B974" t="s">
        <v>76</v>
      </c>
      <c r="C974" t="s">
        <v>20</v>
      </c>
      <c r="D974">
        <v>2830</v>
      </c>
      <c r="E974">
        <v>48989</v>
      </c>
      <c r="F974" t="s">
        <v>7</v>
      </c>
    </row>
    <row r="975" spans="1:6" x14ac:dyDescent="0.3">
      <c r="A975">
        <v>2020</v>
      </c>
      <c r="B975" t="s">
        <v>76</v>
      </c>
      <c r="C975" t="s">
        <v>21</v>
      </c>
      <c r="D975">
        <v>2658</v>
      </c>
      <c r="E975">
        <v>53004</v>
      </c>
      <c r="F975" t="s">
        <v>7</v>
      </c>
    </row>
    <row r="976" spans="1:6" x14ac:dyDescent="0.3">
      <c r="A976">
        <v>2020</v>
      </c>
      <c r="B976" t="s">
        <v>76</v>
      </c>
      <c r="C976" t="s">
        <v>22</v>
      </c>
      <c r="D976">
        <v>1559</v>
      </c>
      <c r="E976">
        <v>62223</v>
      </c>
      <c r="F976" t="s">
        <v>9</v>
      </c>
    </row>
    <row r="977" spans="1:6" x14ac:dyDescent="0.3">
      <c r="A977">
        <v>2020</v>
      </c>
      <c r="B977" t="s">
        <v>76</v>
      </c>
      <c r="C977" t="s">
        <v>23</v>
      </c>
      <c r="D977">
        <v>3089</v>
      </c>
      <c r="E977">
        <v>90277</v>
      </c>
      <c r="F977" t="s">
        <v>7</v>
      </c>
    </row>
    <row r="978" spans="1:6" x14ac:dyDescent="0.3">
      <c r="A978">
        <v>2020</v>
      </c>
      <c r="B978" t="s">
        <v>76</v>
      </c>
      <c r="C978" t="s">
        <v>24</v>
      </c>
      <c r="D978">
        <v>1372</v>
      </c>
      <c r="E978">
        <v>47187</v>
      </c>
      <c r="F978" t="s">
        <v>9</v>
      </c>
    </row>
    <row r="979" spans="1:6" x14ac:dyDescent="0.3">
      <c r="A979">
        <v>2020</v>
      </c>
      <c r="B979" t="s">
        <v>76</v>
      </c>
      <c r="C979" t="s">
        <v>25</v>
      </c>
      <c r="D979">
        <v>723</v>
      </c>
      <c r="E979">
        <v>49100</v>
      </c>
      <c r="F979" t="s">
        <v>7</v>
      </c>
    </row>
    <row r="980" spans="1:6" x14ac:dyDescent="0.3">
      <c r="A980">
        <v>2020</v>
      </c>
      <c r="B980" t="s">
        <v>76</v>
      </c>
      <c r="C980" t="s">
        <v>26</v>
      </c>
      <c r="D980">
        <v>985</v>
      </c>
      <c r="E980">
        <v>67244</v>
      </c>
      <c r="F980" t="s">
        <v>7</v>
      </c>
    </row>
    <row r="981" spans="1:6" x14ac:dyDescent="0.3">
      <c r="A981">
        <v>2020</v>
      </c>
      <c r="B981" t="s">
        <v>76</v>
      </c>
      <c r="C981" t="s">
        <v>27</v>
      </c>
      <c r="D981">
        <v>3282</v>
      </c>
      <c r="E981">
        <v>46516</v>
      </c>
      <c r="F981" t="s">
        <v>9</v>
      </c>
    </row>
    <row r="982" spans="1:6" x14ac:dyDescent="0.3">
      <c r="A982">
        <v>2020</v>
      </c>
      <c r="B982" t="s">
        <v>76</v>
      </c>
      <c r="C982" t="s">
        <v>28</v>
      </c>
      <c r="D982">
        <v>3071</v>
      </c>
      <c r="E982">
        <v>56521</v>
      </c>
      <c r="F982" t="s">
        <v>9</v>
      </c>
    </row>
    <row r="983" spans="1:6" x14ac:dyDescent="0.3">
      <c r="A983">
        <v>2020</v>
      </c>
      <c r="B983" t="s">
        <v>76</v>
      </c>
      <c r="C983" t="s">
        <v>29</v>
      </c>
      <c r="D983">
        <v>2153</v>
      </c>
      <c r="E983">
        <v>53028</v>
      </c>
      <c r="F983" t="s">
        <v>7</v>
      </c>
    </row>
    <row r="984" spans="1:6" x14ac:dyDescent="0.3">
      <c r="A984">
        <v>2020</v>
      </c>
      <c r="B984" t="s">
        <v>76</v>
      </c>
      <c r="C984" t="s">
        <v>30</v>
      </c>
      <c r="D984">
        <v>1935</v>
      </c>
      <c r="E984">
        <v>49331</v>
      </c>
      <c r="F984" t="s">
        <v>7</v>
      </c>
    </row>
    <row r="985" spans="1:6" x14ac:dyDescent="0.3">
      <c r="A985">
        <v>2020</v>
      </c>
      <c r="B985" t="s">
        <v>76</v>
      </c>
      <c r="C985" t="s">
        <v>31</v>
      </c>
      <c r="D985">
        <v>1771</v>
      </c>
      <c r="E985">
        <v>73090</v>
      </c>
      <c r="F985" t="s">
        <v>9</v>
      </c>
    </row>
    <row r="986" spans="1:6" x14ac:dyDescent="0.3">
      <c r="A986">
        <v>2020</v>
      </c>
      <c r="B986" t="s">
        <v>76</v>
      </c>
      <c r="C986" t="s">
        <v>32</v>
      </c>
      <c r="D986">
        <v>2378</v>
      </c>
      <c r="E986">
        <v>47084</v>
      </c>
      <c r="F986" t="s">
        <v>9</v>
      </c>
    </row>
    <row r="987" spans="1:6" x14ac:dyDescent="0.3">
      <c r="A987">
        <v>2020</v>
      </c>
      <c r="B987" t="s">
        <v>76</v>
      </c>
      <c r="C987" t="s">
        <v>33</v>
      </c>
      <c r="D987">
        <v>641</v>
      </c>
      <c r="E987">
        <v>88872</v>
      </c>
      <c r="F987" t="s">
        <v>9</v>
      </c>
    </row>
    <row r="988" spans="1:6" x14ac:dyDescent="0.3">
      <c r="A988">
        <v>2020</v>
      </c>
      <c r="B988" t="s">
        <v>76</v>
      </c>
      <c r="C988" t="s">
        <v>34</v>
      </c>
      <c r="D988">
        <v>344</v>
      </c>
      <c r="E988">
        <v>48081</v>
      </c>
      <c r="F988" t="s">
        <v>9</v>
      </c>
    </row>
    <row r="989" spans="1:6" x14ac:dyDescent="0.3">
      <c r="A989">
        <v>2020</v>
      </c>
      <c r="B989" t="s">
        <v>76</v>
      </c>
      <c r="C989" t="s">
        <v>35</v>
      </c>
      <c r="D989">
        <v>1003</v>
      </c>
      <c r="E989">
        <v>45981</v>
      </c>
      <c r="F989" t="s">
        <v>9</v>
      </c>
    </row>
    <row r="990" spans="1:6" x14ac:dyDescent="0.3">
      <c r="A990">
        <v>2020</v>
      </c>
      <c r="B990" t="s">
        <v>76</v>
      </c>
      <c r="C990" t="s">
        <v>36</v>
      </c>
      <c r="D990">
        <v>2007</v>
      </c>
      <c r="E990">
        <v>70393</v>
      </c>
      <c r="F990" t="s">
        <v>7</v>
      </c>
    </row>
    <row r="991" spans="1:6" x14ac:dyDescent="0.3">
      <c r="A991">
        <v>2020</v>
      </c>
      <c r="B991" t="s">
        <v>76</v>
      </c>
      <c r="C991" t="s">
        <v>37</v>
      </c>
      <c r="D991">
        <v>3062</v>
      </c>
      <c r="E991">
        <v>47230</v>
      </c>
      <c r="F991" t="s">
        <v>7</v>
      </c>
    </row>
    <row r="992" spans="1:6" x14ac:dyDescent="0.3">
      <c r="A992">
        <v>2020</v>
      </c>
      <c r="B992" t="s">
        <v>76</v>
      </c>
      <c r="C992" t="s">
        <v>38</v>
      </c>
      <c r="D992">
        <v>3330</v>
      </c>
      <c r="E992">
        <v>45062</v>
      </c>
      <c r="F992" t="s">
        <v>9</v>
      </c>
    </row>
    <row r="993" spans="1:6" x14ac:dyDescent="0.3">
      <c r="A993">
        <v>2020</v>
      </c>
      <c r="B993" t="s">
        <v>76</v>
      </c>
      <c r="C993" t="s">
        <v>39</v>
      </c>
      <c r="D993">
        <v>1766</v>
      </c>
      <c r="E993">
        <v>101073</v>
      </c>
      <c r="F993" t="s">
        <v>7</v>
      </c>
    </row>
    <row r="994" spans="1:6" x14ac:dyDescent="0.3">
      <c r="A994">
        <v>2020</v>
      </c>
      <c r="B994" t="s">
        <v>76</v>
      </c>
      <c r="C994" t="s">
        <v>40</v>
      </c>
      <c r="D994">
        <v>2470</v>
      </c>
      <c r="E994">
        <v>57145</v>
      </c>
      <c r="F994" t="s">
        <v>7</v>
      </c>
    </row>
    <row r="995" spans="1:6" x14ac:dyDescent="0.3">
      <c r="A995">
        <v>2020</v>
      </c>
      <c r="B995" t="s">
        <v>76</v>
      </c>
      <c r="C995" t="s">
        <v>41</v>
      </c>
      <c r="D995">
        <v>4348</v>
      </c>
      <c r="E995">
        <v>97135</v>
      </c>
      <c r="F995" t="s">
        <v>9</v>
      </c>
    </row>
    <row r="996" spans="1:6" x14ac:dyDescent="0.3">
      <c r="A996">
        <v>2020</v>
      </c>
      <c r="B996" t="s">
        <v>76</v>
      </c>
      <c r="C996" t="s">
        <v>42</v>
      </c>
      <c r="D996">
        <v>4560</v>
      </c>
      <c r="E996">
        <v>43495</v>
      </c>
      <c r="F996" t="s">
        <v>9</v>
      </c>
    </row>
    <row r="997" spans="1:6" x14ac:dyDescent="0.3">
      <c r="A997">
        <v>2020</v>
      </c>
      <c r="B997" t="s">
        <v>76</v>
      </c>
      <c r="C997" t="s">
        <v>43</v>
      </c>
      <c r="D997">
        <v>3585</v>
      </c>
      <c r="E997">
        <v>68951</v>
      </c>
      <c r="F997" t="s">
        <v>7</v>
      </c>
    </row>
    <row r="998" spans="1:6" x14ac:dyDescent="0.3">
      <c r="A998">
        <v>2020</v>
      </c>
      <c r="B998" t="s">
        <v>76</v>
      </c>
      <c r="C998" t="s">
        <v>44</v>
      </c>
      <c r="D998">
        <v>194</v>
      </c>
      <c r="E998">
        <v>45071</v>
      </c>
      <c r="F998" t="s">
        <v>7</v>
      </c>
    </row>
    <row r="999" spans="1:6" x14ac:dyDescent="0.3">
      <c r="A999">
        <v>2020</v>
      </c>
      <c r="B999" t="s">
        <v>76</v>
      </c>
      <c r="C999" t="s">
        <v>45</v>
      </c>
      <c r="D999">
        <v>1286</v>
      </c>
      <c r="E999">
        <v>46536</v>
      </c>
      <c r="F999" t="s">
        <v>9</v>
      </c>
    </row>
    <row r="1000" spans="1:6" x14ac:dyDescent="0.3">
      <c r="A1000">
        <v>2020</v>
      </c>
      <c r="B1000" t="s">
        <v>76</v>
      </c>
      <c r="C1000" t="s">
        <v>46</v>
      </c>
      <c r="D1000">
        <v>1047</v>
      </c>
      <c r="E1000">
        <v>48904</v>
      </c>
      <c r="F1000" t="s">
        <v>7</v>
      </c>
    </row>
    <row r="1001" spans="1:6" x14ac:dyDescent="0.3">
      <c r="A1001">
        <v>2020</v>
      </c>
      <c r="B1001" t="s">
        <v>76</v>
      </c>
      <c r="C1001" t="s">
        <v>47</v>
      </c>
      <c r="D1001">
        <v>1099</v>
      </c>
      <c r="E1001">
        <v>52634</v>
      </c>
      <c r="F1001" t="s">
        <v>9</v>
      </c>
    </row>
    <row r="1002" spans="1:6" x14ac:dyDescent="0.3">
      <c r="A1002">
        <v>2020</v>
      </c>
      <c r="B1002" t="s">
        <v>76</v>
      </c>
      <c r="C1002" t="s">
        <v>48</v>
      </c>
      <c r="D1002">
        <v>19761</v>
      </c>
      <c r="E1002">
        <v>115449</v>
      </c>
      <c r="F1002" t="s">
        <v>7</v>
      </c>
    </row>
    <row r="1003" spans="1:6" x14ac:dyDescent="0.3">
      <c r="A1003">
        <v>2020</v>
      </c>
      <c r="B1003" t="s">
        <v>76</v>
      </c>
      <c r="C1003" t="s">
        <v>49</v>
      </c>
      <c r="D1003">
        <v>1002</v>
      </c>
      <c r="E1003">
        <v>67171</v>
      </c>
      <c r="F1003" t="s">
        <v>7</v>
      </c>
    </row>
    <row r="1004" spans="1:6" x14ac:dyDescent="0.3">
      <c r="A1004">
        <v>2020</v>
      </c>
      <c r="B1004" t="s">
        <v>76</v>
      </c>
      <c r="C1004" t="s">
        <v>50</v>
      </c>
      <c r="D1004">
        <v>548</v>
      </c>
      <c r="E1004">
        <v>44605</v>
      </c>
      <c r="F1004" t="s">
        <v>9</v>
      </c>
    </row>
    <row r="1005" spans="1:6" x14ac:dyDescent="0.3">
      <c r="A1005">
        <v>2020</v>
      </c>
      <c r="B1005" t="s">
        <v>76</v>
      </c>
      <c r="C1005" t="s">
        <v>51</v>
      </c>
      <c r="D1005">
        <v>2101</v>
      </c>
      <c r="E1005">
        <v>53043</v>
      </c>
      <c r="F1005" t="s">
        <v>9</v>
      </c>
    </row>
    <row r="1006" spans="1:6" x14ac:dyDescent="0.3">
      <c r="A1006">
        <v>2020</v>
      </c>
      <c r="B1006" t="s">
        <v>76</v>
      </c>
      <c r="C1006" t="s">
        <v>52</v>
      </c>
      <c r="D1006">
        <v>7317</v>
      </c>
      <c r="E1006">
        <v>39346</v>
      </c>
      <c r="F1006" t="s">
        <v>7</v>
      </c>
    </row>
    <row r="1007" spans="1:6" x14ac:dyDescent="0.3">
      <c r="A1007">
        <v>2020</v>
      </c>
      <c r="B1007" t="s">
        <v>76</v>
      </c>
      <c r="C1007" t="s">
        <v>53</v>
      </c>
      <c r="D1007">
        <v>1199</v>
      </c>
      <c r="E1007">
        <v>86012</v>
      </c>
      <c r="F1007" t="s">
        <v>7</v>
      </c>
    </row>
    <row r="1008" spans="1:6" x14ac:dyDescent="0.3">
      <c r="A1008">
        <v>2020</v>
      </c>
      <c r="B1008" t="s">
        <v>76</v>
      </c>
      <c r="C1008" t="s">
        <v>54</v>
      </c>
      <c r="D1008">
        <v>2926</v>
      </c>
      <c r="E1008">
        <v>45437</v>
      </c>
      <c r="F1008" t="s">
        <v>9</v>
      </c>
    </row>
    <row r="1009" spans="1:6" x14ac:dyDescent="0.3">
      <c r="A1009">
        <v>2020</v>
      </c>
      <c r="B1009" t="s">
        <v>76</v>
      </c>
      <c r="C1009" t="s">
        <v>55</v>
      </c>
      <c r="D1009">
        <v>1438</v>
      </c>
      <c r="E1009">
        <v>89751</v>
      </c>
      <c r="F1009" t="s">
        <v>9</v>
      </c>
    </row>
    <row r="1010" spans="1:6" x14ac:dyDescent="0.3">
      <c r="A1010">
        <v>2020</v>
      </c>
      <c r="B1010" t="s">
        <v>56</v>
      </c>
      <c r="C1010" t="s">
        <v>6</v>
      </c>
      <c r="D1010">
        <v>9897</v>
      </c>
      <c r="E1010">
        <v>59957</v>
      </c>
      <c r="F1010" t="s">
        <v>9</v>
      </c>
    </row>
    <row r="1011" spans="1:6" x14ac:dyDescent="0.3">
      <c r="A1011">
        <v>2020</v>
      </c>
      <c r="B1011" t="s">
        <v>56</v>
      </c>
      <c r="C1011" t="s">
        <v>8</v>
      </c>
      <c r="D1011">
        <v>12867</v>
      </c>
      <c r="E1011">
        <v>61989</v>
      </c>
      <c r="F1011" t="s">
        <v>9</v>
      </c>
    </row>
    <row r="1012" spans="1:6" x14ac:dyDescent="0.3">
      <c r="A1012">
        <v>2020</v>
      </c>
      <c r="B1012" t="s">
        <v>56</v>
      </c>
      <c r="C1012" t="s">
        <v>10</v>
      </c>
      <c r="D1012">
        <v>6945</v>
      </c>
      <c r="E1012">
        <v>53988</v>
      </c>
      <c r="F1012" t="s">
        <v>9</v>
      </c>
    </row>
    <row r="1013" spans="1:6" x14ac:dyDescent="0.3">
      <c r="A1013">
        <v>2020</v>
      </c>
      <c r="B1013" t="s">
        <v>56</v>
      </c>
      <c r="C1013" t="s">
        <v>11</v>
      </c>
      <c r="D1013">
        <v>80657</v>
      </c>
      <c r="E1013">
        <v>76084</v>
      </c>
      <c r="F1013" t="s">
        <v>7</v>
      </c>
    </row>
    <row r="1014" spans="1:6" x14ac:dyDescent="0.3">
      <c r="A1014">
        <v>2020</v>
      </c>
      <c r="B1014" t="s">
        <v>56</v>
      </c>
      <c r="C1014" t="s">
        <v>12</v>
      </c>
      <c r="D1014">
        <v>19884</v>
      </c>
      <c r="E1014">
        <v>68414</v>
      </c>
      <c r="F1014" t="s">
        <v>7</v>
      </c>
    </row>
    <row r="1015" spans="1:6" x14ac:dyDescent="0.3">
      <c r="A1015">
        <v>2020</v>
      </c>
      <c r="B1015" t="s">
        <v>56</v>
      </c>
      <c r="C1015" t="s">
        <v>13</v>
      </c>
      <c r="D1015">
        <v>9399</v>
      </c>
      <c r="E1015">
        <v>75727</v>
      </c>
      <c r="F1015" t="s">
        <v>9</v>
      </c>
    </row>
    <row r="1016" spans="1:6" x14ac:dyDescent="0.3">
      <c r="A1016">
        <v>2020</v>
      </c>
      <c r="B1016" t="s">
        <v>56</v>
      </c>
      <c r="C1016" t="s">
        <v>14</v>
      </c>
      <c r="D1016">
        <v>2871</v>
      </c>
      <c r="E1016">
        <v>65797</v>
      </c>
      <c r="F1016" t="s">
        <v>7</v>
      </c>
    </row>
    <row r="1017" spans="1:6" x14ac:dyDescent="0.3">
      <c r="A1017">
        <v>2020</v>
      </c>
      <c r="B1017" t="s">
        <v>56</v>
      </c>
      <c r="C1017" t="s">
        <v>15</v>
      </c>
      <c r="D1017">
        <v>70819</v>
      </c>
      <c r="E1017">
        <v>57286</v>
      </c>
      <c r="F1017" t="s">
        <v>7</v>
      </c>
    </row>
    <row r="1018" spans="1:6" x14ac:dyDescent="0.3">
      <c r="A1018">
        <v>2020</v>
      </c>
      <c r="B1018" t="s">
        <v>56</v>
      </c>
      <c r="C1018" t="s">
        <v>16</v>
      </c>
      <c r="D1018">
        <v>20577</v>
      </c>
      <c r="E1018">
        <v>67018</v>
      </c>
      <c r="F1018" t="s">
        <v>9</v>
      </c>
    </row>
    <row r="1019" spans="1:6" x14ac:dyDescent="0.3">
      <c r="A1019">
        <v>2020</v>
      </c>
      <c r="B1019" t="s">
        <v>56</v>
      </c>
      <c r="C1019" t="s">
        <v>17</v>
      </c>
      <c r="D1019">
        <v>8174</v>
      </c>
      <c r="E1019">
        <v>50285</v>
      </c>
      <c r="F1019" t="s">
        <v>9</v>
      </c>
    </row>
    <row r="1020" spans="1:6" x14ac:dyDescent="0.3">
      <c r="A1020">
        <v>2020</v>
      </c>
      <c r="B1020" t="s">
        <v>56</v>
      </c>
      <c r="C1020" t="s">
        <v>18</v>
      </c>
      <c r="D1020">
        <v>32305</v>
      </c>
      <c r="E1020">
        <v>77957</v>
      </c>
      <c r="F1020" t="s">
        <v>7</v>
      </c>
    </row>
    <row r="1021" spans="1:6" x14ac:dyDescent="0.3">
      <c r="A1021">
        <v>2020</v>
      </c>
      <c r="B1021" t="s">
        <v>56</v>
      </c>
      <c r="C1021" t="s">
        <v>19</v>
      </c>
      <c r="D1021">
        <v>15176</v>
      </c>
      <c r="E1021">
        <v>64404</v>
      </c>
      <c r="F1021" t="s">
        <v>7</v>
      </c>
    </row>
    <row r="1022" spans="1:6" x14ac:dyDescent="0.3">
      <c r="A1022">
        <v>2020</v>
      </c>
      <c r="B1022" t="s">
        <v>56</v>
      </c>
      <c r="C1022" t="s">
        <v>20</v>
      </c>
      <c r="D1022">
        <v>9447</v>
      </c>
      <c r="E1022">
        <v>63435</v>
      </c>
      <c r="F1022" t="s">
        <v>9</v>
      </c>
    </row>
    <row r="1023" spans="1:6" x14ac:dyDescent="0.3">
      <c r="A1023">
        <v>2020</v>
      </c>
      <c r="B1023" t="s">
        <v>56</v>
      </c>
      <c r="C1023" t="s">
        <v>21</v>
      </c>
      <c r="D1023">
        <v>7555</v>
      </c>
      <c r="E1023">
        <v>60735</v>
      </c>
      <c r="F1023" t="s">
        <v>7</v>
      </c>
    </row>
    <row r="1024" spans="1:6" x14ac:dyDescent="0.3">
      <c r="A1024">
        <v>2020</v>
      </c>
      <c r="B1024" t="s">
        <v>56</v>
      </c>
      <c r="C1024" t="s">
        <v>22</v>
      </c>
      <c r="D1024">
        <v>9466</v>
      </c>
      <c r="E1024">
        <v>59957</v>
      </c>
      <c r="F1024" t="s">
        <v>9</v>
      </c>
    </row>
    <row r="1025" spans="1:6" x14ac:dyDescent="0.3">
      <c r="A1025">
        <v>2020</v>
      </c>
      <c r="B1025" t="s">
        <v>56</v>
      </c>
      <c r="C1025" t="s">
        <v>23</v>
      </c>
      <c r="D1025">
        <v>10844</v>
      </c>
      <c r="E1025">
        <v>69892</v>
      </c>
      <c r="F1025" t="s">
        <v>7</v>
      </c>
    </row>
    <row r="1026" spans="1:6" x14ac:dyDescent="0.3">
      <c r="A1026">
        <v>2020</v>
      </c>
      <c r="B1026" t="s">
        <v>56</v>
      </c>
      <c r="C1026" t="s">
        <v>24</v>
      </c>
      <c r="D1026">
        <v>5475</v>
      </c>
      <c r="E1026">
        <v>55575</v>
      </c>
      <c r="F1026" t="s">
        <v>7</v>
      </c>
    </row>
    <row r="1027" spans="1:6" x14ac:dyDescent="0.3">
      <c r="A1027">
        <v>2020</v>
      </c>
      <c r="B1027" t="s">
        <v>56</v>
      </c>
      <c r="C1027" t="s">
        <v>25</v>
      </c>
      <c r="D1027">
        <v>16487</v>
      </c>
      <c r="E1027">
        <v>71971</v>
      </c>
      <c r="F1027" t="s">
        <v>9</v>
      </c>
    </row>
    <row r="1028" spans="1:6" x14ac:dyDescent="0.3">
      <c r="A1028">
        <v>2020</v>
      </c>
      <c r="B1028" t="s">
        <v>56</v>
      </c>
      <c r="C1028" t="s">
        <v>26</v>
      </c>
      <c r="D1028">
        <v>21120</v>
      </c>
      <c r="E1028">
        <v>84802</v>
      </c>
      <c r="F1028" t="s">
        <v>9</v>
      </c>
    </row>
    <row r="1029" spans="1:6" x14ac:dyDescent="0.3">
      <c r="A1029">
        <v>2020</v>
      </c>
      <c r="B1029" t="s">
        <v>56</v>
      </c>
      <c r="C1029" t="s">
        <v>27</v>
      </c>
      <c r="D1029">
        <v>19952</v>
      </c>
      <c r="E1029">
        <v>68378</v>
      </c>
      <c r="F1029" t="s">
        <v>7</v>
      </c>
    </row>
    <row r="1030" spans="1:6" x14ac:dyDescent="0.3">
      <c r="A1030">
        <v>2020</v>
      </c>
      <c r="B1030" t="s">
        <v>56</v>
      </c>
      <c r="C1030" t="s">
        <v>28</v>
      </c>
      <c r="D1030">
        <v>16480</v>
      </c>
      <c r="E1030">
        <v>73248</v>
      </c>
      <c r="F1030" t="s">
        <v>7</v>
      </c>
    </row>
    <row r="1031" spans="1:6" x14ac:dyDescent="0.3">
      <c r="A1031">
        <v>2020</v>
      </c>
      <c r="B1031" t="s">
        <v>56</v>
      </c>
      <c r="C1031" t="s">
        <v>29</v>
      </c>
      <c r="D1031">
        <v>5760</v>
      </c>
      <c r="E1031">
        <v>56325</v>
      </c>
      <c r="F1031" t="s">
        <v>9</v>
      </c>
    </row>
    <row r="1032" spans="1:6" x14ac:dyDescent="0.3">
      <c r="A1032">
        <v>2020</v>
      </c>
      <c r="B1032" t="s">
        <v>56</v>
      </c>
      <c r="C1032" t="s">
        <v>30</v>
      </c>
      <c r="D1032">
        <v>14591</v>
      </c>
      <c r="E1032">
        <v>65442</v>
      </c>
      <c r="F1032" t="s">
        <v>9</v>
      </c>
    </row>
    <row r="1033" spans="1:6" x14ac:dyDescent="0.3">
      <c r="A1033">
        <v>2020</v>
      </c>
      <c r="B1033" t="s">
        <v>56</v>
      </c>
      <c r="C1033" t="s">
        <v>31</v>
      </c>
      <c r="D1033">
        <v>6514</v>
      </c>
      <c r="E1033">
        <v>58969</v>
      </c>
      <c r="F1033" t="s">
        <v>9</v>
      </c>
    </row>
    <row r="1034" spans="1:6" x14ac:dyDescent="0.3">
      <c r="A1034">
        <v>2020</v>
      </c>
      <c r="B1034" t="s">
        <v>56</v>
      </c>
      <c r="C1034" t="s">
        <v>32</v>
      </c>
      <c r="D1034">
        <v>7068</v>
      </c>
      <c r="E1034">
        <v>57657</v>
      </c>
      <c r="F1034" t="s">
        <v>9</v>
      </c>
    </row>
    <row r="1035" spans="1:6" x14ac:dyDescent="0.3">
      <c r="A1035">
        <v>2020</v>
      </c>
      <c r="B1035" t="s">
        <v>56</v>
      </c>
      <c r="C1035" t="s">
        <v>33</v>
      </c>
      <c r="D1035">
        <v>5898</v>
      </c>
      <c r="E1035">
        <v>67123</v>
      </c>
      <c r="F1035" t="s">
        <v>9</v>
      </c>
    </row>
    <row r="1036" spans="1:6" x14ac:dyDescent="0.3">
      <c r="A1036">
        <v>2020</v>
      </c>
      <c r="B1036" t="s">
        <v>56</v>
      </c>
      <c r="C1036" t="s">
        <v>34</v>
      </c>
      <c r="D1036">
        <v>4498</v>
      </c>
      <c r="E1036">
        <v>68661</v>
      </c>
      <c r="F1036" t="s">
        <v>7</v>
      </c>
    </row>
    <row r="1037" spans="1:6" x14ac:dyDescent="0.3">
      <c r="A1037">
        <v>2020</v>
      </c>
      <c r="B1037" t="s">
        <v>56</v>
      </c>
      <c r="C1037" t="s">
        <v>35</v>
      </c>
      <c r="D1037">
        <v>22416</v>
      </c>
      <c r="E1037">
        <v>78658</v>
      </c>
      <c r="F1037" t="s">
        <v>7</v>
      </c>
    </row>
    <row r="1038" spans="1:6" x14ac:dyDescent="0.3">
      <c r="A1038">
        <v>2020</v>
      </c>
      <c r="B1038" t="s">
        <v>56</v>
      </c>
      <c r="C1038" t="s">
        <v>36</v>
      </c>
      <c r="D1038">
        <v>5337</v>
      </c>
      <c r="E1038">
        <v>55350</v>
      </c>
      <c r="F1038" t="s">
        <v>9</v>
      </c>
    </row>
    <row r="1039" spans="1:6" x14ac:dyDescent="0.3">
      <c r="A1039">
        <v>2020</v>
      </c>
      <c r="B1039" t="s">
        <v>56</v>
      </c>
      <c r="C1039" t="s">
        <v>37</v>
      </c>
      <c r="D1039">
        <v>50281</v>
      </c>
      <c r="E1039">
        <v>79248</v>
      </c>
      <c r="F1039" t="s">
        <v>7</v>
      </c>
    </row>
    <row r="1040" spans="1:6" x14ac:dyDescent="0.3">
      <c r="A1040">
        <v>2020</v>
      </c>
      <c r="B1040" t="s">
        <v>56</v>
      </c>
      <c r="C1040" t="s">
        <v>38</v>
      </c>
      <c r="D1040">
        <v>26741</v>
      </c>
      <c r="E1040">
        <v>60587</v>
      </c>
      <c r="F1040" t="s">
        <v>7</v>
      </c>
    </row>
    <row r="1041" spans="1:6" x14ac:dyDescent="0.3">
      <c r="A1041">
        <v>2020</v>
      </c>
      <c r="B1041" t="s">
        <v>56</v>
      </c>
      <c r="C1041" t="s">
        <v>39</v>
      </c>
      <c r="D1041">
        <v>3798</v>
      </c>
      <c r="E1041">
        <v>70586</v>
      </c>
      <c r="F1041" t="s">
        <v>9</v>
      </c>
    </row>
    <row r="1042" spans="1:6" x14ac:dyDescent="0.3">
      <c r="A1042">
        <v>2020</v>
      </c>
      <c r="B1042" t="s">
        <v>56</v>
      </c>
      <c r="C1042" t="s">
        <v>40</v>
      </c>
      <c r="D1042">
        <v>23076</v>
      </c>
      <c r="E1042">
        <v>67194</v>
      </c>
      <c r="F1042" t="s">
        <v>9</v>
      </c>
    </row>
    <row r="1043" spans="1:6" x14ac:dyDescent="0.3">
      <c r="A1043">
        <v>2020</v>
      </c>
      <c r="B1043" t="s">
        <v>56</v>
      </c>
      <c r="C1043" t="s">
        <v>41</v>
      </c>
      <c r="D1043">
        <v>9765</v>
      </c>
      <c r="E1043">
        <v>58777</v>
      </c>
      <c r="F1043" t="s">
        <v>7</v>
      </c>
    </row>
    <row r="1044" spans="1:6" x14ac:dyDescent="0.3">
      <c r="A1044">
        <v>2020</v>
      </c>
      <c r="B1044" t="s">
        <v>56</v>
      </c>
      <c r="C1044" t="s">
        <v>42</v>
      </c>
      <c r="D1044">
        <v>14244</v>
      </c>
      <c r="E1044">
        <v>66523</v>
      </c>
      <c r="F1044" t="s">
        <v>7</v>
      </c>
    </row>
    <row r="1045" spans="1:6" x14ac:dyDescent="0.3">
      <c r="A1045">
        <v>2020</v>
      </c>
      <c r="B1045" t="s">
        <v>56</v>
      </c>
      <c r="C1045" t="s">
        <v>43</v>
      </c>
      <c r="D1045">
        <v>28749</v>
      </c>
      <c r="E1045">
        <v>72852</v>
      </c>
      <c r="F1045" t="s">
        <v>9</v>
      </c>
    </row>
    <row r="1046" spans="1:6" x14ac:dyDescent="0.3">
      <c r="A1046">
        <v>2020</v>
      </c>
      <c r="B1046" t="s">
        <v>56</v>
      </c>
      <c r="C1046" t="s">
        <v>44</v>
      </c>
      <c r="D1046">
        <v>3743</v>
      </c>
      <c r="E1046">
        <v>67579</v>
      </c>
      <c r="F1046" t="s">
        <v>7</v>
      </c>
    </row>
    <row r="1047" spans="1:6" x14ac:dyDescent="0.3">
      <c r="A1047">
        <v>2020</v>
      </c>
      <c r="B1047" t="s">
        <v>56</v>
      </c>
      <c r="C1047" t="s">
        <v>45</v>
      </c>
      <c r="D1047">
        <v>12124</v>
      </c>
      <c r="E1047">
        <v>58634</v>
      </c>
      <c r="F1047" t="s">
        <v>9</v>
      </c>
    </row>
    <row r="1048" spans="1:6" x14ac:dyDescent="0.3">
      <c r="A1048">
        <v>2020</v>
      </c>
      <c r="B1048" t="s">
        <v>56</v>
      </c>
      <c r="C1048" t="s">
        <v>46</v>
      </c>
      <c r="D1048">
        <v>3884</v>
      </c>
      <c r="E1048">
        <v>54981</v>
      </c>
      <c r="F1048" t="s">
        <v>7</v>
      </c>
    </row>
    <row r="1049" spans="1:6" x14ac:dyDescent="0.3">
      <c r="A1049">
        <v>2020</v>
      </c>
      <c r="B1049" t="s">
        <v>56</v>
      </c>
      <c r="C1049" t="s">
        <v>47</v>
      </c>
      <c r="D1049">
        <v>12110</v>
      </c>
      <c r="E1049">
        <v>63033</v>
      </c>
      <c r="F1049" t="s">
        <v>7</v>
      </c>
    </row>
    <row r="1050" spans="1:6" x14ac:dyDescent="0.3">
      <c r="A1050">
        <v>2020</v>
      </c>
      <c r="B1050" t="s">
        <v>56</v>
      </c>
      <c r="C1050" t="s">
        <v>48</v>
      </c>
      <c r="D1050">
        <v>51405</v>
      </c>
      <c r="E1050">
        <v>71554</v>
      </c>
      <c r="F1050" t="s">
        <v>9</v>
      </c>
    </row>
    <row r="1051" spans="1:6" x14ac:dyDescent="0.3">
      <c r="A1051">
        <v>2020</v>
      </c>
      <c r="B1051" t="s">
        <v>56</v>
      </c>
      <c r="C1051" t="s">
        <v>49</v>
      </c>
      <c r="D1051">
        <v>11572</v>
      </c>
      <c r="E1051">
        <v>57052</v>
      </c>
      <c r="F1051" t="s">
        <v>9</v>
      </c>
    </row>
    <row r="1052" spans="1:6" x14ac:dyDescent="0.3">
      <c r="A1052">
        <v>2020</v>
      </c>
      <c r="B1052" t="s">
        <v>56</v>
      </c>
      <c r="C1052" t="s">
        <v>50</v>
      </c>
      <c r="D1052">
        <v>2878</v>
      </c>
      <c r="E1052">
        <v>57025</v>
      </c>
      <c r="F1052" t="s">
        <v>7</v>
      </c>
    </row>
    <row r="1053" spans="1:6" x14ac:dyDescent="0.3">
      <c r="A1053">
        <v>2020</v>
      </c>
      <c r="B1053" t="s">
        <v>56</v>
      </c>
      <c r="C1053" t="s">
        <v>51</v>
      </c>
      <c r="D1053">
        <v>21508</v>
      </c>
      <c r="E1053">
        <v>64050</v>
      </c>
      <c r="F1053" t="s">
        <v>7</v>
      </c>
    </row>
    <row r="1054" spans="1:6" x14ac:dyDescent="0.3">
      <c r="A1054">
        <v>2020</v>
      </c>
      <c r="B1054" t="s">
        <v>56</v>
      </c>
      <c r="C1054" t="s">
        <v>52</v>
      </c>
      <c r="D1054">
        <v>26015</v>
      </c>
      <c r="E1054">
        <v>70432</v>
      </c>
      <c r="F1054" t="s">
        <v>9</v>
      </c>
    </row>
    <row r="1055" spans="1:6" x14ac:dyDescent="0.3">
      <c r="A1055">
        <v>2020</v>
      </c>
      <c r="B1055" t="s">
        <v>56</v>
      </c>
      <c r="C1055" t="s">
        <v>53</v>
      </c>
      <c r="D1055">
        <v>4435</v>
      </c>
      <c r="E1055">
        <v>78255</v>
      </c>
      <c r="F1055" t="s">
        <v>9</v>
      </c>
    </row>
    <row r="1056" spans="1:6" x14ac:dyDescent="0.3">
      <c r="A1056">
        <v>2020</v>
      </c>
      <c r="B1056" t="s">
        <v>56</v>
      </c>
      <c r="C1056" t="s">
        <v>54</v>
      </c>
      <c r="D1056">
        <v>14814</v>
      </c>
      <c r="E1056">
        <v>68063</v>
      </c>
      <c r="F1056" t="s">
        <v>9</v>
      </c>
    </row>
    <row r="1057" spans="1:6" x14ac:dyDescent="0.3">
      <c r="A1057">
        <v>2020</v>
      </c>
      <c r="B1057" t="s">
        <v>56</v>
      </c>
      <c r="C1057" t="s">
        <v>55</v>
      </c>
      <c r="D1057">
        <v>3375</v>
      </c>
      <c r="E1057">
        <v>59554</v>
      </c>
      <c r="F1057" t="s">
        <v>9</v>
      </c>
    </row>
    <row r="1058" spans="1:6" x14ac:dyDescent="0.3">
      <c r="A1058">
        <v>2020</v>
      </c>
      <c r="B1058" t="s">
        <v>57</v>
      </c>
      <c r="C1058" t="s">
        <v>6</v>
      </c>
      <c r="D1058">
        <v>5566</v>
      </c>
      <c r="E1058">
        <v>63068</v>
      </c>
      <c r="F1058" t="s">
        <v>9</v>
      </c>
    </row>
    <row r="1059" spans="1:6" x14ac:dyDescent="0.3">
      <c r="A1059">
        <v>2020</v>
      </c>
      <c r="B1059" t="s">
        <v>57</v>
      </c>
      <c r="C1059" t="s">
        <v>8</v>
      </c>
      <c r="D1059">
        <v>4926</v>
      </c>
      <c r="E1059">
        <v>82139</v>
      </c>
      <c r="F1059" t="s">
        <v>7</v>
      </c>
    </row>
    <row r="1060" spans="1:6" x14ac:dyDescent="0.3">
      <c r="A1060">
        <v>2020</v>
      </c>
      <c r="B1060" t="s">
        <v>57</v>
      </c>
      <c r="C1060" t="s">
        <v>10</v>
      </c>
      <c r="D1060">
        <v>2918</v>
      </c>
      <c r="E1060">
        <v>53984</v>
      </c>
      <c r="F1060" t="s">
        <v>7</v>
      </c>
    </row>
    <row r="1061" spans="1:6" x14ac:dyDescent="0.3">
      <c r="A1061">
        <v>2020</v>
      </c>
      <c r="B1061" t="s">
        <v>57</v>
      </c>
      <c r="C1061" t="s">
        <v>11</v>
      </c>
      <c r="D1061">
        <v>44706</v>
      </c>
      <c r="E1061">
        <v>101627</v>
      </c>
      <c r="F1061" t="s">
        <v>9</v>
      </c>
    </row>
    <row r="1062" spans="1:6" x14ac:dyDescent="0.3">
      <c r="A1062">
        <v>2020</v>
      </c>
      <c r="B1062" t="s">
        <v>57</v>
      </c>
      <c r="C1062" t="s">
        <v>12</v>
      </c>
      <c r="D1062">
        <v>5804</v>
      </c>
      <c r="E1062">
        <v>76677</v>
      </c>
      <c r="F1062" t="s">
        <v>7</v>
      </c>
    </row>
    <row r="1063" spans="1:6" x14ac:dyDescent="0.3">
      <c r="A1063">
        <v>2020</v>
      </c>
      <c r="B1063" t="s">
        <v>57</v>
      </c>
      <c r="C1063" t="s">
        <v>13</v>
      </c>
      <c r="D1063">
        <v>4408</v>
      </c>
      <c r="E1063">
        <v>88569</v>
      </c>
      <c r="F1063" t="s">
        <v>7</v>
      </c>
    </row>
    <row r="1064" spans="1:6" x14ac:dyDescent="0.3">
      <c r="A1064">
        <v>2020</v>
      </c>
      <c r="B1064" t="s">
        <v>57</v>
      </c>
      <c r="C1064" t="s">
        <v>14</v>
      </c>
      <c r="D1064">
        <v>661</v>
      </c>
      <c r="E1064">
        <v>70153</v>
      </c>
      <c r="F1064" t="s">
        <v>9</v>
      </c>
    </row>
    <row r="1065" spans="1:6" x14ac:dyDescent="0.3">
      <c r="A1065">
        <v>2020</v>
      </c>
      <c r="B1065" t="s">
        <v>57</v>
      </c>
      <c r="C1065" t="s">
        <v>15</v>
      </c>
      <c r="D1065">
        <v>20548</v>
      </c>
      <c r="E1065">
        <v>67740</v>
      </c>
      <c r="F1065" t="s">
        <v>9</v>
      </c>
    </row>
    <row r="1066" spans="1:6" x14ac:dyDescent="0.3">
      <c r="A1066">
        <v>2020</v>
      </c>
      <c r="B1066" t="s">
        <v>57</v>
      </c>
      <c r="C1066" t="s">
        <v>16</v>
      </c>
      <c r="D1066">
        <v>9884</v>
      </c>
      <c r="E1066">
        <v>65168</v>
      </c>
      <c r="F1066" t="s">
        <v>7</v>
      </c>
    </row>
    <row r="1067" spans="1:6" x14ac:dyDescent="0.3">
      <c r="A1067">
        <v>2020</v>
      </c>
      <c r="B1067" t="s">
        <v>57</v>
      </c>
      <c r="C1067" t="s">
        <v>17</v>
      </c>
      <c r="D1067">
        <v>2807</v>
      </c>
      <c r="E1067">
        <v>69932</v>
      </c>
      <c r="F1067" t="s">
        <v>7</v>
      </c>
    </row>
    <row r="1068" spans="1:6" x14ac:dyDescent="0.3">
      <c r="A1068">
        <v>2020</v>
      </c>
      <c r="B1068" t="s">
        <v>57</v>
      </c>
      <c r="C1068" t="s">
        <v>18</v>
      </c>
      <c r="D1068">
        <v>17883</v>
      </c>
      <c r="E1068">
        <v>77895</v>
      </c>
      <c r="F1068" t="s">
        <v>9</v>
      </c>
    </row>
    <row r="1069" spans="1:6" x14ac:dyDescent="0.3">
      <c r="A1069">
        <v>2020</v>
      </c>
      <c r="B1069" t="s">
        <v>57</v>
      </c>
      <c r="C1069" t="s">
        <v>19</v>
      </c>
      <c r="D1069">
        <v>8825</v>
      </c>
      <c r="E1069">
        <v>68680</v>
      </c>
      <c r="F1069" t="s">
        <v>7</v>
      </c>
    </row>
    <row r="1070" spans="1:6" x14ac:dyDescent="0.3">
      <c r="A1070">
        <v>2020</v>
      </c>
      <c r="B1070" t="s">
        <v>57</v>
      </c>
      <c r="C1070" t="s">
        <v>20</v>
      </c>
      <c r="D1070">
        <v>4142</v>
      </c>
      <c r="E1070">
        <v>66257</v>
      </c>
      <c r="F1070" t="s">
        <v>9</v>
      </c>
    </row>
    <row r="1071" spans="1:6" x14ac:dyDescent="0.3">
      <c r="A1071">
        <v>2020</v>
      </c>
      <c r="B1071" t="s">
        <v>57</v>
      </c>
      <c r="C1071" t="s">
        <v>21</v>
      </c>
      <c r="D1071">
        <v>3143</v>
      </c>
      <c r="E1071">
        <v>65206</v>
      </c>
      <c r="F1071" t="s">
        <v>7</v>
      </c>
    </row>
    <row r="1072" spans="1:6" x14ac:dyDescent="0.3">
      <c r="A1072">
        <v>2020</v>
      </c>
      <c r="B1072" t="s">
        <v>57</v>
      </c>
      <c r="C1072" t="s">
        <v>22</v>
      </c>
      <c r="D1072">
        <v>4443</v>
      </c>
      <c r="E1072">
        <v>65208</v>
      </c>
      <c r="F1072" t="s">
        <v>7</v>
      </c>
    </row>
    <row r="1073" spans="1:6" x14ac:dyDescent="0.3">
      <c r="A1073">
        <v>2020</v>
      </c>
      <c r="B1073" t="s">
        <v>57</v>
      </c>
      <c r="C1073" t="s">
        <v>23</v>
      </c>
      <c r="D1073">
        <v>4428</v>
      </c>
      <c r="E1073">
        <v>81881</v>
      </c>
      <c r="F1073" t="s">
        <v>9</v>
      </c>
    </row>
    <row r="1074" spans="1:6" x14ac:dyDescent="0.3">
      <c r="A1074">
        <v>2020</v>
      </c>
      <c r="B1074" t="s">
        <v>57</v>
      </c>
      <c r="C1074" t="s">
        <v>24</v>
      </c>
      <c r="D1074">
        <v>1856</v>
      </c>
      <c r="E1074">
        <v>61894</v>
      </c>
      <c r="F1074" t="s">
        <v>9</v>
      </c>
    </row>
    <row r="1075" spans="1:6" x14ac:dyDescent="0.3">
      <c r="A1075">
        <v>2020</v>
      </c>
      <c r="B1075" t="s">
        <v>57</v>
      </c>
      <c r="C1075" t="s">
        <v>25</v>
      </c>
      <c r="D1075">
        <v>4035</v>
      </c>
      <c r="E1075">
        <v>84350</v>
      </c>
      <c r="F1075" t="s">
        <v>7</v>
      </c>
    </row>
    <row r="1076" spans="1:6" x14ac:dyDescent="0.3">
      <c r="A1076">
        <v>2020</v>
      </c>
      <c r="B1076" t="s">
        <v>57</v>
      </c>
      <c r="C1076" t="s">
        <v>26</v>
      </c>
      <c r="D1076">
        <v>6711</v>
      </c>
      <c r="E1076">
        <v>94576</v>
      </c>
      <c r="F1076" t="s">
        <v>7</v>
      </c>
    </row>
    <row r="1077" spans="1:6" x14ac:dyDescent="0.3">
      <c r="A1077">
        <v>2020</v>
      </c>
      <c r="B1077" t="s">
        <v>57</v>
      </c>
      <c r="C1077" t="s">
        <v>27</v>
      </c>
      <c r="D1077">
        <v>16070</v>
      </c>
      <c r="E1077">
        <v>73537</v>
      </c>
      <c r="F1077" t="s">
        <v>9</v>
      </c>
    </row>
    <row r="1078" spans="1:6" x14ac:dyDescent="0.3">
      <c r="A1078">
        <v>2020</v>
      </c>
      <c r="B1078" t="s">
        <v>57</v>
      </c>
      <c r="C1078" t="s">
        <v>28</v>
      </c>
      <c r="D1078">
        <v>8487</v>
      </c>
      <c r="E1078">
        <v>73096</v>
      </c>
      <c r="F1078" t="s">
        <v>9</v>
      </c>
    </row>
    <row r="1079" spans="1:6" x14ac:dyDescent="0.3">
      <c r="A1079">
        <v>2020</v>
      </c>
      <c r="B1079" t="s">
        <v>57</v>
      </c>
      <c r="C1079" t="s">
        <v>29</v>
      </c>
      <c r="D1079">
        <v>2421</v>
      </c>
      <c r="E1079">
        <v>55254</v>
      </c>
      <c r="F1079" t="s">
        <v>9</v>
      </c>
    </row>
    <row r="1080" spans="1:6" x14ac:dyDescent="0.3">
      <c r="A1080">
        <v>2020</v>
      </c>
      <c r="B1080" t="s">
        <v>57</v>
      </c>
      <c r="C1080" t="s">
        <v>30</v>
      </c>
      <c r="D1080">
        <v>6476</v>
      </c>
      <c r="E1080">
        <v>64359</v>
      </c>
      <c r="F1080" t="s">
        <v>9</v>
      </c>
    </row>
    <row r="1081" spans="1:6" x14ac:dyDescent="0.3">
      <c r="A1081">
        <v>2020</v>
      </c>
      <c r="B1081" t="s">
        <v>57</v>
      </c>
      <c r="C1081" t="s">
        <v>31</v>
      </c>
      <c r="D1081">
        <v>1634</v>
      </c>
      <c r="E1081">
        <v>56194</v>
      </c>
      <c r="F1081" t="s">
        <v>9</v>
      </c>
    </row>
    <row r="1082" spans="1:6" x14ac:dyDescent="0.3">
      <c r="A1082">
        <v>2020</v>
      </c>
      <c r="B1082" t="s">
        <v>57</v>
      </c>
      <c r="C1082" t="s">
        <v>32</v>
      </c>
      <c r="D1082">
        <v>1988</v>
      </c>
      <c r="E1082">
        <v>57566</v>
      </c>
      <c r="F1082" t="s">
        <v>7</v>
      </c>
    </row>
    <row r="1083" spans="1:6" x14ac:dyDescent="0.3">
      <c r="A1083">
        <v>2020</v>
      </c>
      <c r="B1083" t="s">
        <v>57</v>
      </c>
      <c r="C1083" t="s">
        <v>33</v>
      </c>
      <c r="D1083">
        <v>2066</v>
      </c>
      <c r="E1083">
        <v>64543</v>
      </c>
      <c r="F1083" t="s">
        <v>7</v>
      </c>
    </row>
    <row r="1084" spans="1:6" x14ac:dyDescent="0.3">
      <c r="A1084">
        <v>2020</v>
      </c>
      <c r="B1084" t="s">
        <v>57</v>
      </c>
      <c r="C1084" t="s">
        <v>34</v>
      </c>
      <c r="D1084">
        <v>2032</v>
      </c>
      <c r="E1084">
        <v>77722</v>
      </c>
      <c r="F1084" t="s">
        <v>9</v>
      </c>
    </row>
    <row r="1085" spans="1:6" x14ac:dyDescent="0.3">
      <c r="A1085">
        <v>2020</v>
      </c>
      <c r="B1085" t="s">
        <v>57</v>
      </c>
      <c r="C1085" t="s">
        <v>35</v>
      </c>
      <c r="D1085">
        <v>8976</v>
      </c>
      <c r="E1085">
        <v>86088</v>
      </c>
      <c r="F1085" t="s">
        <v>7</v>
      </c>
    </row>
    <row r="1086" spans="1:6" x14ac:dyDescent="0.3">
      <c r="A1086">
        <v>2020</v>
      </c>
      <c r="B1086" t="s">
        <v>57</v>
      </c>
      <c r="C1086" t="s">
        <v>36</v>
      </c>
      <c r="D1086">
        <v>1768</v>
      </c>
      <c r="E1086">
        <v>59139</v>
      </c>
      <c r="F1086" t="s">
        <v>7</v>
      </c>
    </row>
    <row r="1087" spans="1:6" x14ac:dyDescent="0.3">
      <c r="A1087">
        <v>2020</v>
      </c>
      <c r="B1087" t="s">
        <v>57</v>
      </c>
      <c r="C1087" t="s">
        <v>37</v>
      </c>
      <c r="D1087">
        <v>16910</v>
      </c>
      <c r="E1087">
        <v>73614</v>
      </c>
      <c r="F1087" t="s">
        <v>9</v>
      </c>
    </row>
    <row r="1088" spans="1:6" x14ac:dyDescent="0.3">
      <c r="A1088">
        <v>2020</v>
      </c>
      <c r="B1088" t="s">
        <v>57</v>
      </c>
      <c r="C1088" t="s">
        <v>38</v>
      </c>
      <c r="D1088">
        <v>10219</v>
      </c>
      <c r="E1088">
        <v>65827</v>
      </c>
      <c r="F1088" t="s">
        <v>9</v>
      </c>
    </row>
    <row r="1089" spans="1:6" x14ac:dyDescent="0.3">
      <c r="A1089">
        <v>2020</v>
      </c>
      <c r="B1089" t="s">
        <v>57</v>
      </c>
      <c r="C1089" t="s">
        <v>39</v>
      </c>
      <c r="D1089">
        <v>807</v>
      </c>
      <c r="E1089">
        <v>59882</v>
      </c>
      <c r="F1089" t="s">
        <v>7</v>
      </c>
    </row>
    <row r="1090" spans="1:6" x14ac:dyDescent="0.3">
      <c r="A1090">
        <v>2020</v>
      </c>
      <c r="B1090" t="s">
        <v>57</v>
      </c>
      <c r="C1090" t="s">
        <v>40</v>
      </c>
      <c r="D1090">
        <v>15409</v>
      </c>
      <c r="E1090">
        <v>67487</v>
      </c>
      <c r="F1090" t="s">
        <v>7</v>
      </c>
    </row>
    <row r="1091" spans="1:6" x14ac:dyDescent="0.3">
      <c r="A1091">
        <v>2020</v>
      </c>
      <c r="B1091" t="s">
        <v>57</v>
      </c>
      <c r="C1091" t="s">
        <v>41</v>
      </c>
      <c r="D1091">
        <v>4164</v>
      </c>
      <c r="E1091">
        <v>64770</v>
      </c>
      <c r="F1091" t="s">
        <v>9</v>
      </c>
    </row>
    <row r="1092" spans="1:6" x14ac:dyDescent="0.3">
      <c r="A1092">
        <v>2020</v>
      </c>
      <c r="B1092" t="s">
        <v>57</v>
      </c>
      <c r="C1092" t="s">
        <v>42</v>
      </c>
      <c r="D1092">
        <v>6240</v>
      </c>
      <c r="E1092">
        <v>76641</v>
      </c>
      <c r="F1092" t="s">
        <v>7</v>
      </c>
    </row>
    <row r="1093" spans="1:6" x14ac:dyDescent="0.3">
      <c r="A1093">
        <v>2020</v>
      </c>
      <c r="B1093" t="s">
        <v>57</v>
      </c>
      <c r="C1093" t="s">
        <v>43</v>
      </c>
      <c r="D1093">
        <v>14407</v>
      </c>
      <c r="E1093">
        <v>68561</v>
      </c>
      <c r="F1093" t="s">
        <v>9</v>
      </c>
    </row>
    <row r="1094" spans="1:6" x14ac:dyDescent="0.3">
      <c r="A1094">
        <v>2020</v>
      </c>
      <c r="B1094" t="s">
        <v>57</v>
      </c>
      <c r="C1094" t="s">
        <v>44</v>
      </c>
      <c r="D1094">
        <v>1572</v>
      </c>
      <c r="E1094">
        <v>64468</v>
      </c>
      <c r="F1094" t="s">
        <v>7</v>
      </c>
    </row>
    <row r="1095" spans="1:6" x14ac:dyDescent="0.3">
      <c r="A1095">
        <v>2020</v>
      </c>
      <c r="B1095" t="s">
        <v>57</v>
      </c>
      <c r="C1095" t="s">
        <v>45</v>
      </c>
      <c r="D1095">
        <v>6087</v>
      </c>
      <c r="E1095">
        <v>65522</v>
      </c>
      <c r="F1095" t="s">
        <v>7</v>
      </c>
    </row>
    <row r="1096" spans="1:6" x14ac:dyDescent="0.3">
      <c r="A1096">
        <v>2020</v>
      </c>
      <c r="B1096" t="s">
        <v>57</v>
      </c>
      <c r="C1096" t="s">
        <v>46</v>
      </c>
      <c r="D1096">
        <v>1084</v>
      </c>
      <c r="E1096">
        <v>55320</v>
      </c>
      <c r="F1096" t="s">
        <v>9</v>
      </c>
    </row>
    <row r="1097" spans="1:6" x14ac:dyDescent="0.3">
      <c r="A1097">
        <v>2020</v>
      </c>
      <c r="B1097" t="s">
        <v>57</v>
      </c>
      <c r="C1097" t="s">
        <v>47</v>
      </c>
      <c r="D1097">
        <v>7051</v>
      </c>
      <c r="E1097">
        <v>65495</v>
      </c>
      <c r="F1097" t="s">
        <v>9</v>
      </c>
    </row>
    <row r="1098" spans="1:6" x14ac:dyDescent="0.3">
      <c r="A1098">
        <v>2020</v>
      </c>
      <c r="B1098" t="s">
        <v>57</v>
      </c>
      <c r="C1098" t="s">
        <v>48</v>
      </c>
      <c r="D1098">
        <v>24758</v>
      </c>
      <c r="E1098">
        <v>83648</v>
      </c>
      <c r="F1098" t="s">
        <v>7</v>
      </c>
    </row>
    <row r="1099" spans="1:6" x14ac:dyDescent="0.3">
      <c r="A1099">
        <v>2020</v>
      </c>
      <c r="B1099" t="s">
        <v>57</v>
      </c>
      <c r="C1099" t="s">
        <v>49</v>
      </c>
      <c r="D1099">
        <v>4386</v>
      </c>
      <c r="E1099">
        <v>64006</v>
      </c>
      <c r="F1099" t="s">
        <v>7</v>
      </c>
    </row>
    <row r="1100" spans="1:6" x14ac:dyDescent="0.3">
      <c r="A1100">
        <v>2020</v>
      </c>
      <c r="B1100" t="s">
        <v>57</v>
      </c>
      <c r="C1100" t="s">
        <v>50</v>
      </c>
      <c r="D1100">
        <v>1108</v>
      </c>
      <c r="E1100">
        <v>65390</v>
      </c>
      <c r="F1100" t="s">
        <v>9</v>
      </c>
    </row>
    <row r="1101" spans="1:6" x14ac:dyDescent="0.3">
      <c r="A1101">
        <v>2020</v>
      </c>
      <c r="B1101" t="s">
        <v>57</v>
      </c>
      <c r="C1101" t="s">
        <v>51</v>
      </c>
      <c r="D1101">
        <v>6750</v>
      </c>
      <c r="E1101">
        <v>65974</v>
      </c>
      <c r="F1101" t="s">
        <v>9</v>
      </c>
    </row>
    <row r="1102" spans="1:6" x14ac:dyDescent="0.3">
      <c r="A1102">
        <v>2020</v>
      </c>
      <c r="B1102" t="s">
        <v>57</v>
      </c>
      <c r="C1102" t="s">
        <v>52</v>
      </c>
      <c r="D1102">
        <v>7798</v>
      </c>
      <c r="E1102">
        <v>85321</v>
      </c>
      <c r="F1102" t="s">
        <v>9</v>
      </c>
    </row>
    <row r="1103" spans="1:6" x14ac:dyDescent="0.3">
      <c r="A1103">
        <v>2020</v>
      </c>
      <c r="B1103" t="s">
        <v>57</v>
      </c>
      <c r="C1103" t="s">
        <v>53</v>
      </c>
      <c r="D1103">
        <v>1268</v>
      </c>
      <c r="E1103">
        <v>66459</v>
      </c>
      <c r="F1103" t="s">
        <v>9</v>
      </c>
    </row>
    <row r="1104" spans="1:6" x14ac:dyDescent="0.3">
      <c r="A1104">
        <v>2020</v>
      </c>
      <c r="B1104" t="s">
        <v>57</v>
      </c>
      <c r="C1104" t="s">
        <v>54</v>
      </c>
      <c r="D1104">
        <v>9432</v>
      </c>
      <c r="E1104">
        <v>64047</v>
      </c>
      <c r="F1104" t="s">
        <v>9</v>
      </c>
    </row>
    <row r="1105" spans="1:6" x14ac:dyDescent="0.3">
      <c r="A1105">
        <v>2020</v>
      </c>
      <c r="B1105" t="s">
        <v>57</v>
      </c>
      <c r="C1105" t="s">
        <v>55</v>
      </c>
      <c r="D1105">
        <v>600</v>
      </c>
      <c r="E1105">
        <v>73060</v>
      </c>
      <c r="F1105" t="s">
        <v>7</v>
      </c>
    </row>
    <row r="1106" spans="1:6" x14ac:dyDescent="0.3">
      <c r="A1106">
        <v>2020</v>
      </c>
      <c r="B1106" t="s">
        <v>58</v>
      </c>
      <c r="C1106" t="s">
        <v>6</v>
      </c>
      <c r="D1106">
        <v>32481</v>
      </c>
      <c r="E1106">
        <v>47970</v>
      </c>
      <c r="F1106" t="s">
        <v>7</v>
      </c>
    </row>
    <row r="1107" spans="1:6" x14ac:dyDescent="0.3">
      <c r="A1107">
        <v>2020</v>
      </c>
      <c r="B1107" t="s">
        <v>58</v>
      </c>
      <c r="C1107" t="s">
        <v>8</v>
      </c>
      <c r="D1107">
        <v>31775</v>
      </c>
      <c r="E1107">
        <v>52734</v>
      </c>
      <c r="F1107" t="s">
        <v>9</v>
      </c>
    </row>
    <row r="1108" spans="1:6" x14ac:dyDescent="0.3">
      <c r="A1108">
        <v>2020</v>
      </c>
      <c r="B1108" t="s">
        <v>58</v>
      </c>
      <c r="C1108" t="s">
        <v>10</v>
      </c>
      <c r="D1108">
        <v>21642</v>
      </c>
      <c r="E1108">
        <v>47450</v>
      </c>
      <c r="F1108" t="s">
        <v>7</v>
      </c>
    </row>
    <row r="1109" spans="1:6" x14ac:dyDescent="0.3">
      <c r="A1109">
        <v>2020</v>
      </c>
      <c r="B1109" t="s">
        <v>58</v>
      </c>
      <c r="C1109" t="s">
        <v>11</v>
      </c>
      <c r="D1109">
        <v>196511</v>
      </c>
      <c r="E1109">
        <v>58020</v>
      </c>
      <c r="F1109" t="s">
        <v>7</v>
      </c>
    </row>
    <row r="1110" spans="1:6" x14ac:dyDescent="0.3">
      <c r="A1110">
        <v>2020</v>
      </c>
      <c r="B1110" t="s">
        <v>58</v>
      </c>
      <c r="C1110" t="s">
        <v>12</v>
      </c>
      <c r="D1110">
        <v>35891</v>
      </c>
      <c r="E1110">
        <v>56043</v>
      </c>
      <c r="F1110" t="s">
        <v>9</v>
      </c>
    </row>
    <row r="1111" spans="1:6" x14ac:dyDescent="0.3">
      <c r="A1111">
        <v>2020</v>
      </c>
      <c r="B1111" t="s">
        <v>58</v>
      </c>
      <c r="C1111" t="s">
        <v>13</v>
      </c>
      <c r="D1111">
        <v>24902</v>
      </c>
      <c r="E1111">
        <v>57041</v>
      </c>
      <c r="F1111" t="s">
        <v>9</v>
      </c>
    </row>
    <row r="1112" spans="1:6" x14ac:dyDescent="0.3">
      <c r="A1112">
        <v>2020</v>
      </c>
      <c r="B1112" t="s">
        <v>58</v>
      </c>
      <c r="C1112" t="s">
        <v>14</v>
      </c>
      <c r="D1112">
        <v>6850</v>
      </c>
      <c r="E1112">
        <v>46843</v>
      </c>
      <c r="F1112" t="s">
        <v>7</v>
      </c>
    </row>
    <row r="1113" spans="1:6" x14ac:dyDescent="0.3">
      <c r="A1113">
        <v>2020</v>
      </c>
      <c r="B1113" t="s">
        <v>58</v>
      </c>
      <c r="C1113" t="s">
        <v>15</v>
      </c>
      <c r="D1113">
        <v>139486</v>
      </c>
      <c r="E1113">
        <v>50766</v>
      </c>
      <c r="F1113" t="s">
        <v>7</v>
      </c>
    </row>
    <row r="1114" spans="1:6" x14ac:dyDescent="0.3">
      <c r="A1114">
        <v>2020</v>
      </c>
      <c r="B1114" t="s">
        <v>58</v>
      </c>
      <c r="C1114" t="s">
        <v>16</v>
      </c>
      <c r="D1114">
        <v>60996</v>
      </c>
      <c r="E1114">
        <v>55352</v>
      </c>
      <c r="F1114" t="s">
        <v>9</v>
      </c>
    </row>
    <row r="1115" spans="1:6" x14ac:dyDescent="0.3">
      <c r="A1115">
        <v>2020</v>
      </c>
      <c r="B1115" t="s">
        <v>58</v>
      </c>
      <c r="C1115" t="s">
        <v>17</v>
      </c>
      <c r="D1115">
        <v>11969</v>
      </c>
      <c r="E1115">
        <v>45972</v>
      </c>
      <c r="F1115" t="s">
        <v>7</v>
      </c>
    </row>
    <row r="1116" spans="1:6" x14ac:dyDescent="0.3">
      <c r="A1116">
        <v>2020</v>
      </c>
      <c r="B1116" t="s">
        <v>58</v>
      </c>
      <c r="C1116" t="s">
        <v>18</v>
      </c>
      <c r="D1116">
        <v>78063</v>
      </c>
      <c r="E1116">
        <v>57570</v>
      </c>
      <c r="F1116" t="s">
        <v>9</v>
      </c>
    </row>
    <row r="1117" spans="1:6" x14ac:dyDescent="0.3">
      <c r="A1117">
        <v>2020</v>
      </c>
      <c r="B1117" t="s">
        <v>58</v>
      </c>
      <c r="C1117" t="s">
        <v>19</v>
      </c>
      <c r="D1117">
        <v>40681</v>
      </c>
      <c r="E1117">
        <v>48092</v>
      </c>
      <c r="F1117" t="s">
        <v>7</v>
      </c>
    </row>
    <row r="1118" spans="1:6" x14ac:dyDescent="0.3">
      <c r="A1118">
        <v>2020</v>
      </c>
      <c r="B1118" t="s">
        <v>58</v>
      </c>
      <c r="C1118" t="s">
        <v>20</v>
      </c>
      <c r="D1118">
        <v>23521</v>
      </c>
      <c r="E1118">
        <v>46539</v>
      </c>
      <c r="F1118" t="s">
        <v>7</v>
      </c>
    </row>
    <row r="1119" spans="1:6" x14ac:dyDescent="0.3">
      <c r="A1119">
        <v>2020</v>
      </c>
      <c r="B1119" t="s">
        <v>58</v>
      </c>
      <c r="C1119" t="s">
        <v>21</v>
      </c>
      <c r="D1119">
        <v>20370</v>
      </c>
      <c r="E1119">
        <v>48235</v>
      </c>
      <c r="F1119" t="s">
        <v>9</v>
      </c>
    </row>
    <row r="1120" spans="1:6" x14ac:dyDescent="0.3">
      <c r="A1120">
        <v>2020</v>
      </c>
      <c r="B1120" t="s">
        <v>58</v>
      </c>
      <c r="C1120" t="s">
        <v>22</v>
      </c>
      <c r="D1120">
        <v>28056</v>
      </c>
      <c r="E1120">
        <v>48623</v>
      </c>
      <c r="F1120" t="s">
        <v>9</v>
      </c>
    </row>
    <row r="1121" spans="1:6" x14ac:dyDescent="0.3">
      <c r="A1121">
        <v>2020</v>
      </c>
      <c r="B1121" t="s">
        <v>58</v>
      </c>
      <c r="C1121" t="s">
        <v>23</v>
      </c>
      <c r="D1121">
        <v>30545</v>
      </c>
      <c r="E1121">
        <v>48196</v>
      </c>
      <c r="F1121" t="s">
        <v>7</v>
      </c>
    </row>
    <row r="1122" spans="1:6" x14ac:dyDescent="0.3">
      <c r="A1122">
        <v>2020</v>
      </c>
      <c r="B1122" t="s">
        <v>58</v>
      </c>
      <c r="C1122" t="s">
        <v>24</v>
      </c>
      <c r="D1122">
        <v>10761</v>
      </c>
      <c r="E1122">
        <v>43589</v>
      </c>
      <c r="F1122" t="s">
        <v>7</v>
      </c>
    </row>
    <row r="1123" spans="1:6" x14ac:dyDescent="0.3">
      <c r="A1123">
        <v>2020</v>
      </c>
      <c r="B1123" t="s">
        <v>58</v>
      </c>
      <c r="C1123" t="s">
        <v>25</v>
      </c>
      <c r="D1123">
        <v>32767</v>
      </c>
      <c r="E1123">
        <v>52648</v>
      </c>
      <c r="F1123" t="s">
        <v>9</v>
      </c>
    </row>
    <row r="1124" spans="1:6" x14ac:dyDescent="0.3">
      <c r="A1124">
        <v>2020</v>
      </c>
      <c r="B1124" t="s">
        <v>58</v>
      </c>
      <c r="C1124" t="s">
        <v>26</v>
      </c>
      <c r="D1124">
        <v>42171</v>
      </c>
      <c r="E1124">
        <v>58937</v>
      </c>
      <c r="F1124" t="s">
        <v>9</v>
      </c>
    </row>
    <row r="1125" spans="1:6" x14ac:dyDescent="0.3">
      <c r="A1125">
        <v>2020</v>
      </c>
      <c r="B1125" t="s">
        <v>58</v>
      </c>
      <c r="C1125" t="s">
        <v>27</v>
      </c>
      <c r="D1125">
        <v>52459</v>
      </c>
      <c r="E1125">
        <v>53200</v>
      </c>
      <c r="F1125" t="s">
        <v>9</v>
      </c>
    </row>
    <row r="1126" spans="1:6" x14ac:dyDescent="0.3">
      <c r="A1126">
        <v>2020</v>
      </c>
      <c r="B1126" t="s">
        <v>58</v>
      </c>
      <c r="C1126" t="s">
        <v>28</v>
      </c>
      <c r="D1126">
        <v>37272</v>
      </c>
      <c r="E1126">
        <v>55570</v>
      </c>
      <c r="F1126" t="s">
        <v>9</v>
      </c>
    </row>
    <row r="1127" spans="1:6" x14ac:dyDescent="0.3">
      <c r="A1127">
        <v>2020</v>
      </c>
      <c r="B1127" t="s">
        <v>58</v>
      </c>
      <c r="C1127" t="s">
        <v>29</v>
      </c>
      <c r="D1127">
        <v>19763</v>
      </c>
      <c r="E1127">
        <v>42497</v>
      </c>
      <c r="F1127" t="s">
        <v>9</v>
      </c>
    </row>
    <row r="1128" spans="1:6" x14ac:dyDescent="0.3">
      <c r="A1128">
        <v>2020</v>
      </c>
      <c r="B1128" t="s">
        <v>58</v>
      </c>
      <c r="C1128" t="s">
        <v>30</v>
      </c>
      <c r="D1128">
        <v>38808</v>
      </c>
      <c r="E1128">
        <v>48469</v>
      </c>
      <c r="F1128" t="s">
        <v>7</v>
      </c>
    </row>
    <row r="1129" spans="1:6" x14ac:dyDescent="0.3">
      <c r="A1129">
        <v>2020</v>
      </c>
      <c r="B1129" t="s">
        <v>58</v>
      </c>
      <c r="C1129" t="s">
        <v>31</v>
      </c>
      <c r="D1129">
        <v>9250</v>
      </c>
      <c r="E1129">
        <v>45170</v>
      </c>
      <c r="F1129" t="s">
        <v>7</v>
      </c>
    </row>
    <row r="1130" spans="1:6" x14ac:dyDescent="0.3">
      <c r="A1130">
        <v>2020</v>
      </c>
      <c r="B1130" t="s">
        <v>58</v>
      </c>
      <c r="C1130" t="s">
        <v>32</v>
      </c>
      <c r="D1130">
        <v>14923</v>
      </c>
      <c r="E1130">
        <v>45891</v>
      </c>
      <c r="F1130" t="s">
        <v>9</v>
      </c>
    </row>
    <row r="1131" spans="1:6" x14ac:dyDescent="0.3">
      <c r="A1131">
        <v>2020</v>
      </c>
      <c r="B1131" t="s">
        <v>58</v>
      </c>
      <c r="C1131" t="s">
        <v>33</v>
      </c>
      <c r="D1131">
        <v>15829</v>
      </c>
      <c r="E1131">
        <v>50190</v>
      </c>
      <c r="F1131" t="s">
        <v>7</v>
      </c>
    </row>
    <row r="1132" spans="1:6" x14ac:dyDescent="0.3">
      <c r="A1132">
        <v>2020</v>
      </c>
      <c r="B1132" t="s">
        <v>58</v>
      </c>
      <c r="C1132" t="s">
        <v>34</v>
      </c>
      <c r="D1132">
        <v>12509</v>
      </c>
      <c r="E1132">
        <v>53777</v>
      </c>
      <c r="F1132" t="s">
        <v>7</v>
      </c>
    </row>
    <row r="1133" spans="1:6" x14ac:dyDescent="0.3">
      <c r="A1133">
        <v>2020</v>
      </c>
      <c r="B1133" t="s">
        <v>58</v>
      </c>
      <c r="C1133" t="s">
        <v>35</v>
      </c>
      <c r="D1133">
        <v>54238</v>
      </c>
      <c r="E1133">
        <v>59723</v>
      </c>
      <c r="F1133" t="s">
        <v>9</v>
      </c>
    </row>
    <row r="1134" spans="1:6" x14ac:dyDescent="0.3">
      <c r="A1134">
        <v>2020</v>
      </c>
      <c r="B1134" t="s">
        <v>58</v>
      </c>
      <c r="C1134" t="s">
        <v>36</v>
      </c>
      <c r="D1134">
        <v>10758</v>
      </c>
      <c r="E1134">
        <v>44078</v>
      </c>
      <c r="F1134" t="s">
        <v>9</v>
      </c>
    </row>
    <row r="1135" spans="1:6" x14ac:dyDescent="0.3">
      <c r="A1135">
        <v>2020</v>
      </c>
      <c r="B1135" t="s">
        <v>58</v>
      </c>
      <c r="C1135" t="s">
        <v>37</v>
      </c>
      <c r="D1135">
        <v>123741</v>
      </c>
      <c r="E1135">
        <v>57832</v>
      </c>
      <c r="F1135" t="s">
        <v>7</v>
      </c>
    </row>
    <row r="1136" spans="1:6" x14ac:dyDescent="0.3">
      <c r="A1136">
        <v>2020</v>
      </c>
      <c r="B1136" t="s">
        <v>58</v>
      </c>
      <c r="C1136" t="s">
        <v>38</v>
      </c>
      <c r="D1136">
        <v>61525</v>
      </c>
      <c r="E1136">
        <v>49092</v>
      </c>
      <c r="F1136" t="s">
        <v>7</v>
      </c>
    </row>
    <row r="1137" spans="1:6" x14ac:dyDescent="0.3">
      <c r="A1137">
        <v>2020</v>
      </c>
      <c r="B1137" t="s">
        <v>58</v>
      </c>
      <c r="C1137" t="s">
        <v>39</v>
      </c>
      <c r="D1137">
        <v>7753</v>
      </c>
      <c r="E1137">
        <v>55819</v>
      </c>
      <c r="F1137" t="s">
        <v>9</v>
      </c>
    </row>
    <row r="1138" spans="1:6" x14ac:dyDescent="0.3">
      <c r="A1138">
        <v>2020</v>
      </c>
      <c r="B1138" t="s">
        <v>58</v>
      </c>
      <c r="C1138" t="s">
        <v>40</v>
      </c>
      <c r="D1138">
        <v>68615</v>
      </c>
      <c r="E1138">
        <v>50247</v>
      </c>
      <c r="F1138" t="s">
        <v>7</v>
      </c>
    </row>
    <row r="1139" spans="1:6" x14ac:dyDescent="0.3">
      <c r="A1139">
        <v>2020</v>
      </c>
      <c r="B1139" t="s">
        <v>58</v>
      </c>
      <c r="C1139" t="s">
        <v>41</v>
      </c>
      <c r="D1139">
        <v>23748</v>
      </c>
      <c r="E1139">
        <v>47554</v>
      </c>
      <c r="F1139" t="s">
        <v>9</v>
      </c>
    </row>
    <row r="1140" spans="1:6" x14ac:dyDescent="0.3">
      <c r="A1140">
        <v>2020</v>
      </c>
      <c r="B1140" t="s">
        <v>58</v>
      </c>
      <c r="C1140" t="s">
        <v>42</v>
      </c>
      <c r="D1140">
        <v>26503</v>
      </c>
      <c r="E1140">
        <v>50347</v>
      </c>
      <c r="F1140" t="s">
        <v>7</v>
      </c>
    </row>
    <row r="1141" spans="1:6" x14ac:dyDescent="0.3">
      <c r="A1141">
        <v>2020</v>
      </c>
      <c r="B1141" t="s">
        <v>58</v>
      </c>
      <c r="C1141" t="s">
        <v>43</v>
      </c>
      <c r="D1141">
        <v>74845</v>
      </c>
      <c r="E1141">
        <v>51000</v>
      </c>
      <c r="F1141" t="s">
        <v>7</v>
      </c>
    </row>
    <row r="1142" spans="1:6" x14ac:dyDescent="0.3">
      <c r="A1142">
        <v>2020</v>
      </c>
      <c r="B1142" t="s">
        <v>58</v>
      </c>
      <c r="C1142" t="s">
        <v>44</v>
      </c>
      <c r="D1142">
        <v>7658</v>
      </c>
      <c r="E1142">
        <v>49902</v>
      </c>
      <c r="F1142" t="s">
        <v>9</v>
      </c>
    </row>
    <row r="1143" spans="1:6" x14ac:dyDescent="0.3">
      <c r="A1143">
        <v>2020</v>
      </c>
      <c r="B1143" t="s">
        <v>58</v>
      </c>
      <c r="C1143" t="s">
        <v>45</v>
      </c>
      <c r="D1143">
        <v>30013</v>
      </c>
      <c r="E1143">
        <v>45429</v>
      </c>
      <c r="F1143" t="s">
        <v>9</v>
      </c>
    </row>
    <row r="1144" spans="1:6" x14ac:dyDescent="0.3">
      <c r="A1144">
        <v>2020</v>
      </c>
      <c r="B1144" t="s">
        <v>58</v>
      </c>
      <c r="C1144" t="s">
        <v>46</v>
      </c>
      <c r="D1144">
        <v>8059</v>
      </c>
      <c r="E1144">
        <v>45650</v>
      </c>
      <c r="F1144" t="s">
        <v>7</v>
      </c>
    </row>
    <row r="1145" spans="1:6" x14ac:dyDescent="0.3">
      <c r="A1145">
        <v>2020</v>
      </c>
      <c r="B1145" t="s">
        <v>58</v>
      </c>
      <c r="C1145" t="s">
        <v>47</v>
      </c>
      <c r="D1145">
        <v>40040</v>
      </c>
      <c r="E1145">
        <v>52137</v>
      </c>
      <c r="F1145" t="s">
        <v>7</v>
      </c>
    </row>
    <row r="1146" spans="1:6" x14ac:dyDescent="0.3">
      <c r="A1146">
        <v>2020</v>
      </c>
      <c r="B1146" t="s">
        <v>58</v>
      </c>
      <c r="C1146" t="s">
        <v>48</v>
      </c>
      <c r="D1146">
        <v>147447</v>
      </c>
      <c r="E1146">
        <v>58337</v>
      </c>
      <c r="F1146" t="s">
        <v>9</v>
      </c>
    </row>
    <row r="1147" spans="1:6" x14ac:dyDescent="0.3">
      <c r="A1147">
        <v>2020</v>
      </c>
      <c r="B1147" t="s">
        <v>58</v>
      </c>
      <c r="C1147" t="s">
        <v>49</v>
      </c>
      <c r="D1147">
        <v>19531</v>
      </c>
      <c r="E1147">
        <v>50163</v>
      </c>
      <c r="F1147" t="s">
        <v>7</v>
      </c>
    </row>
    <row r="1148" spans="1:6" x14ac:dyDescent="0.3">
      <c r="A1148">
        <v>2020</v>
      </c>
      <c r="B1148" t="s">
        <v>58</v>
      </c>
      <c r="C1148" t="s">
        <v>50</v>
      </c>
      <c r="D1148">
        <v>5084</v>
      </c>
      <c r="E1148">
        <v>46351</v>
      </c>
      <c r="F1148" t="s">
        <v>7</v>
      </c>
    </row>
    <row r="1149" spans="1:6" x14ac:dyDescent="0.3">
      <c r="A1149">
        <v>2020</v>
      </c>
      <c r="B1149" t="s">
        <v>58</v>
      </c>
      <c r="C1149" t="s">
        <v>51</v>
      </c>
      <c r="D1149">
        <v>43180</v>
      </c>
      <c r="E1149">
        <v>49886</v>
      </c>
      <c r="F1149" t="s">
        <v>9</v>
      </c>
    </row>
    <row r="1150" spans="1:6" x14ac:dyDescent="0.3">
      <c r="A1150">
        <v>2020</v>
      </c>
      <c r="B1150" t="s">
        <v>58</v>
      </c>
      <c r="C1150" t="s">
        <v>52</v>
      </c>
      <c r="D1150">
        <v>39324</v>
      </c>
      <c r="E1150">
        <v>69994</v>
      </c>
      <c r="F1150" t="s">
        <v>7</v>
      </c>
    </row>
    <row r="1151" spans="1:6" x14ac:dyDescent="0.3">
      <c r="A1151">
        <v>2020</v>
      </c>
      <c r="B1151" t="s">
        <v>58</v>
      </c>
      <c r="C1151" t="s">
        <v>53</v>
      </c>
      <c r="D1151">
        <v>10925</v>
      </c>
      <c r="E1151">
        <v>44698</v>
      </c>
      <c r="F1151" t="s">
        <v>7</v>
      </c>
    </row>
    <row r="1152" spans="1:6" x14ac:dyDescent="0.3">
      <c r="A1152">
        <v>2020</v>
      </c>
      <c r="B1152" t="s">
        <v>58</v>
      </c>
      <c r="C1152" t="s">
        <v>54</v>
      </c>
      <c r="D1152">
        <v>36496</v>
      </c>
      <c r="E1152">
        <v>47512</v>
      </c>
      <c r="F1152" t="s">
        <v>9</v>
      </c>
    </row>
    <row r="1153" spans="1:6" x14ac:dyDescent="0.3">
      <c r="A1153">
        <v>2020</v>
      </c>
      <c r="B1153" t="s">
        <v>58</v>
      </c>
      <c r="C1153" t="s">
        <v>55</v>
      </c>
      <c r="D1153">
        <v>4830</v>
      </c>
      <c r="E1153">
        <v>48737</v>
      </c>
      <c r="F1153" t="s">
        <v>7</v>
      </c>
    </row>
    <row r="1154" spans="1:6" x14ac:dyDescent="0.3">
      <c r="A1154">
        <v>2020</v>
      </c>
      <c r="B1154" t="s">
        <v>59</v>
      </c>
      <c r="C1154" t="s">
        <v>6</v>
      </c>
      <c r="D1154">
        <v>2168</v>
      </c>
      <c r="E1154">
        <v>66025</v>
      </c>
      <c r="F1154" t="s">
        <v>7</v>
      </c>
    </row>
    <row r="1155" spans="1:6" x14ac:dyDescent="0.3">
      <c r="A1155">
        <v>2020</v>
      </c>
      <c r="B1155" t="s">
        <v>59</v>
      </c>
      <c r="C1155" t="s">
        <v>8</v>
      </c>
      <c r="D1155">
        <v>3113</v>
      </c>
      <c r="E1155">
        <v>81499</v>
      </c>
      <c r="F1155" t="s">
        <v>9</v>
      </c>
    </row>
    <row r="1156" spans="1:6" x14ac:dyDescent="0.3">
      <c r="A1156">
        <v>2020</v>
      </c>
      <c r="B1156" t="s">
        <v>59</v>
      </c>
      <c r="C1156" t="s">
        <v>10</v>
      </c>
      <c r="D1156">
        <v>1210</v>
      </c>
      <c r="E1156">
        <v>59828</v>
      </c>
      <c r="F1156" t="s">
        <v>7</v>
      </c>
    </row>
    <row r="1157" spans="1:6" x14ac:dyDescent="0.3">
      <c r="A1157">
        <v>2020</v>
      </c>
      <c r="B1157" t="s">
        <v>59</v>
      </c>
      <c r="C1157" t="s">
        <v>11</v>
      </c>
      <c r="D1157">
        <v>26592</v>
      </c>
      <c r="E1157">
        <v>194173</v>
      </c>
      <c r="F1157" t="s">
        <v>7</v>
      </c>
    </row>
    <row r="1158" spans="1:6" x14ac:dyDescent="0.3">
      <c r="A1158">
        <v>2020</v>
      </c>
      <c r="B1158" t="s">
        <v>59</v>
      </c>
      <c r="C1158" t="s">
        <v>12</v>
      </c>
      <c r="D1158">
        <v>4173</v>
      </c>
      <c r="E1158">
        <v>106735</v>
      </c>
      <c r="F1158" t="s">
        <v>9</v>
      </c>
    </row>
    <row r="1159" spans="1:6" x14ac:dyDescent="0.3">
      <c r="A1159">
        <v>2020</v>
      </c>
      <c r="B1159" t="s">
        <v>59</v>
      </c>
      <c r="C1159" t="s">
        <v>13</v>
      </c>
      <c r="D1159">
        <v>2306</v>
      </c>
      <c r="E1159">
        <v>116642</v>
      </c>
      <c r="F1159" t="s">
        <v>7</v>
      </c>
    </row>
    <row r="1160" spans="1:6" x14ac:dyDescent="0.3">
      <c r="A1160">
        <v>2020</v>
      </c>
      <c r="B1160" t="s">
        <v>59</v>
      </c>
      <c r="C1160" t="s">
        <v>14</v>
      </c>
      <c r="D1160">
        <v>433</v>
      </c>
      <c r="E1160">
        <v>71782</v>
      </c>
      <c r="F1160" t="s">
        <v>7</v>
      </c>
    </row>
    <row r="1161" spans="1:6" x14ac:dyDescent="0.3">
      <c r="A1161">
        <v>2020</v>
      </c>
      <c r="B1161" t="s">
        <v>59</v>
      </c>
      <c r="C1161" t="s">
        <v>15</v>
      </c>
      <c r="D1161">
        <v>11205</v>
      </c>
      <c r="E1161">
        <v>87168</v>
      </c>
      <c r="F1161" t="s">
        <v>9</v>
      </c>
    </row>
    <row r="1162" spans="1:6" x14ac:dyDescent="0.3">
      <c r="A1162">
        <v>2020</v>
      </c>
      <c r="B1162" t="s">
        <v>59</v>
      </c>
      <c r="C1162" t="s">
        <v>16</v>
      </c>
      <c r="D1162">
        <v>5113</v>
      </c>
      <c r="E1162">
        <v>102613</v>
      </c>
      <c r="F1162" t="s">
        <v>7</v>
      </c>
    </row>
    <row r="1163" spans="1:6" x14ac:dyDescent="0.3">
      <c r="A1163">
        <v>2020</v>
      </c>
      <c r="B1163" t="s">
        <v>59</v>
      </c>
      <c r="C1163" t="s">
        <v>17</v>
      </c>
      <c r="D1163">
        <v>1223</v>
      </c>
      <c r="E1163">
        <v>58761</v>
      </c>
      <c r="F1163" t="s">
        <v>7</v>
      </c>
    </row>
    <row r="1164" spans="1:6" x14ac:dyDescent="0.3">
      <c r="A1164">
        <v>2020</v>
      </c>
      <c r="B1164" t="s">
        <v>59</v>
      </c>
      <c r="C1164" t="s">
        <v>18</v>
      </c>
      <c r="D1164">
        <v>6688</v>
      </c>
      <c r="E1164">
        <v>97164</v>
      </c>
      <c r="F1164" t="s">
        <v>9</v>
      </c>
    </row>
    <row r="1165" spans="1:6" x14ac:dyDescent="0.3">
      <c r="A1165">
        <v>2020</v>
      </c>
      <c r="B1165" t="s">
        <v>59</v>
      </c>
      <c r="C1165" t="s">
        <v>19</v>
      </c>
      <c r="D1165">
        <v>2123</v>
      </c>
      <c r="E1165">
        <v>66371</v>
      </c>
      <c r="F1165" t="s">
        <v>7</v>
      </c>
    </row>
    <row r="1166" spans="1:6" x14ac:dyDescent="0.3">
      <c r="A1166">
        <v>2020</v>
      </c>
      <c r="B1166" t="s">
        <v>59</v>
      </c>
      <c r="C1166" t="s">
        <v>20</v>
      </c>
      <c r="D1166">
        <v>1742</v>
      </c>
      <c r="E1166">
        <v>64519</v>
      </c>
      <c r="F1166" t="s">
        <v>7</v>
      </c>
    </row>
    <row r="1167" spans="1:6" x14ac:dyDescent="0.3">
      <c r="A1167">
        <v>2020</v>
      </c>
      <c r="B1167" t="s">
        <v>59</v>
      </c>
      <c r="C1167" t="s">
        <v>21</v>
      </c>
      <c r="D1167">
        <v>1308</v>
      </c>
      <c r="E1167">
        <v>69399</v>
      </c>
      <c r="F1167" t="s">
        <v>9</v>
      </c>
    </row>
    <row r="1168" spans="1:6" x14ac:dyDescent="0.3">
      <c r="A1168">
        <v>2020</v>
      </c>
      <c r="B1168" t="s">
        <v>59</v>
      </c>
      <c r="C1168" t="s">
        <v>22</v>
      </c>
      <c r="D1168">
        <v>1785</v>
      </c>
      <c r="E1168">
        <v>60629</v>
      </c>
      <c r="F1168" t="s">
        <v>7</v>
      </c>
    </row>
    <row r="1169" spans="1:6" x14ac:dyDescent="0.3">
      <c r="A1169">
        <v>2020</v>
      </c>
      <c r="B1169" t="s">
        <v>59</v>
      </c>
      <c r="C1169" t="s">
        <v>23</v>
      </c>
      <c r="D1169">
        <v>1716</v>
      </c>
      <c r="E1169">
        <v>64223</v>
      </c>
      <c r="F1169" t="s">
        <v>7</v>
      </c>
    </row>
    <row r="1170" spans="1:6" x14ac:dyDescent="0.3">
      <c r="A1170">
        <v>2020</v>
      </c>
      <c r="B1170" t="s">
        <v>59</v>
      </c>
      <c r="C1170" t="s">
        <v>24</v>
      </c>
      <c r="D1170">
        <v>849</v>
      </c>
      <c r="E1170">
        <v>60502</v>
      </c>
      <c r="F1170" t="s">
        <v>9</v>
      </c>
    </row>
    <row r="1171" spans="1:6" x14ac:dyDescent="0.3">
      <c r="A1171">
        <v>2020</v>
      </c>
      <c r="B1171" t="s">
        <v>59</v>
      </c>
      <c r="C1171" t="s">
        <v>25</v>
      </c>
      <c r="D1171">
        <v>2737</v>
      </c>
      <c r="E1171">
        <v>98844</v>
      </c>
      <c r="F1171" t="s">
        <v>7</v>
      </c>
    </row>
    <row r="1172" spans="1:6" x14ac:dyDescent="0.3">
      <c r="A1172">
        <v>2020</v>
      </c>
      <c r="B1172" t="s">
        <v>59</v>
      </c>
      <c r="C1172" t="s">
        <v>26</v>
      </c>
      <c r="D1172">
        <v>5379</v>
      </c>
      <c r="E1172">
        <v>129118</v>
      </c>
      <c r="F1172" t="s">
        <v>7</v>
      </c>
    </row>
    <row r="1173" spans="1:6" x14ac:dyDescent="0.3">
      <c r="A1173">
        <v>2020</v>
      </c>
      <c r="B1173" t="s">
        <v>59</v>
      </c>
      <c r="C1173" t="s">
        <v>27</v>
      </c>
      <c r="D1173">
        <v>6287</v>
      </c>
      <c r="E1173">
        <v>79556</v>
      </c>
      <c r="F1173" t="s">
        <v>9</v>
      </c>
    </row>
    <row r="1174" spans="1:6" x14ac:dyDescent="0.3">
      <c r="A1174">
        <v>2020</v>
      </c>
      <c r="B1174" t="s">
        <v>59</v>
      </c>
      <c r="C1174" t="s">
        <v>28</v>
      </c>
      <c r="D1174">
        <v>3977</v>
      </c>
      <c r="E1174">
        <v>84903</v>
      </c>
      <c r="F1174" t="s">
        <v>7</v>
      </c>
    </row>
    <row r="1175" spans="1:6" x14ac:dyDescent="0.3">
      <c r="A1175">
        <v>2020</v>
      </c>
      <c r="B1175" t="s">
        <v>59</v>
      </c>
      <c r="C1175" t="s">
        <v>29</v>
      </c>
      <c r="D1175">
        <v>940</v>
      </c>
      <c r="E1175">
        <v>55173</v>
      </c>
      <c r="F1175" t="s">
        <v>7</v>
      </c>
    </row>
    <row r="1176" spans="1:6" x14ac:dyDescent="0.3">
      <c r="A1176">
        <v>2020</v>
      </c>
      <c r="B1176" t="s">
        <v>59</v>
      </c>
      <c r="C1176" t="s">
        <v>30</v>
      </c>
      <c r="D1176">
        <v>3049</v>
      </c>
      <c r="E1176">
        <v>87842</v>
      </c>
      <c r="F1176" t="s">
        <v>9</v>
      </c>
    </row>
    <row r="1177" spans="1:6" x14ac:dyDescent="0.3">
      <c r="A1177">
        <v>2020</v>
      </c>
      <c r="B1177" t="s">
        <v>59</v>
      </c>
      <c r="C1177" t="s">
        <v>31</v>
      </c>
      <c r="D1177">
        <v>801</v>
      </c>
      <c r="E1177">
        <v>60475</v>
      </c>
      <c r="F1177" t="s">
        <v>7</v>
      </c>
    </row>
    <row r="1178" spans="1:6" x14ac:dyDescent="0.3">
      <c r="A1178">
        <v>2020</v>
      </c>
      <c r="B1178" t="s">
        <v>59</v>
      </c>
      <c r="C1178" t="s">
        <v>32</v>
      </c>
      <c r="D1178">
        <v>973</v>
      </c>
      <c r="E1178">
        <v>70407</v>
      </c>
      <c r="F1178" t="s">
        <v>7</v>
      </c>
    </row>
    <row r="1179" spans="1:6" x14ac:dyDescent="0.3">
      <c r="A1179">
        <v>2020</v>
      </c>
      <c r="B1179" t="s">
        <v>59</v>
      </c>
      <c r="C1179" t="s">
        <v>33</v>
      </c>
      <c r="D1179">
        <v>1541</v>
      </c>
      <c r="E1179">
        <v>76292</v>
      </c>
      <c r="F1179" t="s">
        <v>9</v>
      </c>
    </row>
    <row r="1180" spans="1:6" x14ac:dyDescent="0.3">
      <c r="A1180">
        <v>2020</v>
      </c>
      <c r="B1180" t="s">
        <v>59</v>
      </c>
      <c r="C1180" t="s">
        <v>34</v>
      </c>
      <c r="D1180">
        <v>892</v>
      </c>
      <c r="E1180">
        <v>99599</v>
      </c>
      <c r="F1180" t="s">
        <v>9</v>
      </c>
    </row>
    <row r="1181" spans="1:6" x14ac:dyDescent="0.3">
      <c r="A1181">
        <v>2020</v>
      </c>
      <c r="B1181" t="s">
        <v>59</v>
      </c>
      <c r="C1181" t="s">
        <v>35</v>
      </c>
      <c r="D1181">
        <v>3722</v>
      </c>
      <c r="E1181">
        <v>120630</v>
      </c>
      <c r="F1181" t="s">
        <v>7</v>
      </c>
    </row>
    <row r="1182" spans="1:6" x14ac:dyDescent="0.3">
      <c r="A1182">
        <v>2020</v>
      </c>
      <c r="B1182" t="s">
        <v>59</v>
      </c>
      <c r="C1182" t="s">
        <v>36</v>
      </c>
      <c r="D1182">
        <v>987</v>
      </c>
      <c r="E1182">
        <v>59204</v>
      </c>
      <c r="F1182" t="s">
        <v>7</v>
      </c>
    </row>
    <row r="1183" spans="1:6" x14ac:dyDescent="0.3">
      <c r="A1183">
        <v>2020</v>
      </c>
      <c r="B1183" t="s">
        <v>59</v>
      </c>
      <c r="C1183" t="s">
        <v>37</v>
      </c>
      <c r="D1183">
        <v>12672</v>
      </c>
      <c r="E1183">
        <v>135853</v>
      </c>
      <c r="F1183" t="s">
        <v>9</v>
      </c>
    </row>
    <row r="1184" spans="1:6" x14ac:dyDescent="0.3">
      <c r="A1184">
        <v>2020</v>
      </c>
      <c r="B1184" t="s">
        <v>59</v>
      </c>
      <c r="C1184" t="s">
        <v>38</v>
      </c>
      <c r="D1184">
        <v>5238</v>
      </c>
      <c r="E1184">
        <v>89920</v>
      </c>
      <c r="F1184" t="s">
        <v>7</v>
      </c>
    </row>
    <row r="1185" spans="1:6" x14ac:dyDescent="0.3">
      <c r="A1185">
        <v>2020</v>
      </c>
      <c r="B1185" t="s">
        <v>59</v>
      </c>
      <c r="C1185" t="s">
        <v>39</v>
      </c>
      <c r="D1185">
        <v>395</v>
      </c>
      <c r="E1185">
        <v>76208</v>
      </c>
      <c r="F1185" t="s">
        <v>9</v>
      </c>
    </row>
    <row r="1186" spans="1:6" x14ac:dyDescent="0.3">
      <c r="A1186">
        <v>2020</v>
      </c>
      <c r="B1186" t="s">
        <v>59</v>
      </c>
      <c r="C1186" t="s">
        <v>40</v>
      </c>
      <c r="D1186">
        <v>4616</v>
      </c>
      <c r="E1186">
        <v>76006</v>
      </c>
      <c r="F1186" t="s">
        <v>7</v>
      </c>
    </row>
    <row r="1187" spans="1:6" x14ac:dyDescent="0.3">
      <c r="A1187">
        <v>2020</v>
      </c>
      <c r="B1187" t="s">
        <v>59</v>
      </c>
      <c r="C1187" t="s">
        <v>41</v>
      </c>
      <c r="D1187">
        <v>1469</v>
      </c>
      <c r="E1187">
        <v>64997</v>
      </c>
      <c r="F1187" t="s">
        <v>7</v>
      </c>
    </row>
    <row r="1188" spans="1:6" x14ac:dyDescent="0.3">
      <c r="A1188">
        <v>2020</v>
      </c>
      <c r="B1188" t="s">
        <v>59</v>
      </c>
      <c r="C1188" t="s">
        <v>42</v>
      </c>
      <c r="D1188">
        <v>3768</v>
      </c>
      <c r="E1188">
        <v>93733</v>
      </c>
      <c r="F1188" t="s">
        <v>9</v>
      </c>
    </row>
    <row r="1189" spans="1:6" x14ac:dyDescent="0.3">
      <c r="A1189">
        <v>2020</v>
      </c>
      <c r="B1189" t="s">
        <v>59</v>
      </c>
      <c r="C1189" t="s">
        <v>43</v>
      </c>
      <c r="D1189">
        <v>4896</v>
      </c>
      <c r="E1189">
        <v>93091</v>
      </c>
      <c r="F1189" t="s">
        <v>9</v>
      </c>
    </row>
    <row r="1190" spans="1:6" x14ac:dyDescent="0.3">
      <c r="A1190">
        <v>2020</v>
      </c>
      <c r="B1190" t="s">
        <v>59</v>
      </c>
      <c r="C1190" t="s">
        <v>44</v>
      </c>
      <c r="D1190">
        <v>715</v>
      </c>
      <c r="E1190">
        <v>80327</v>
      </c>
      <c r="F1190" t="s">
        <v>7</v>
      </c>
    </row>
    <row r="1191" spans="1:6" x14ac:dyDescent="0.3">
      <c r="A1191">
        <v>2020</v>
      </c>
      <c r="B1191" t="s">
        <v>59</v>
      </c>
      <c r="C1191" t="s">
        <v>45</v>
      </c>
      <c r="D1191">
        <v>2548</v>
      </c>
      <c r="E1191">
        <v>67977</v>
      </c>
      <c r="F1191" t="s">
        <v>7</v>
      </c>
    </row>
    <row r="1192" spans="1:6" x14ac:dyDescent="0.3">
      <c r="A1192">
        <v>2020</v>
      </c>
      <c r="B1192" t="s">
        <v>59</v>
      </c>
      <c r="C1192" t="s">
        <v>46</v>
      </c>
      <c r="D1192">
        <v>561</v>
      </c>
      <c r="E1192">
        <v>55334</v>
      </c>
      <c r="F1192" t="s">
        <v>9</v>
      </c>
    </row>
    <row r="1193" spans="1:6" x14ac:dyDescent="0.3">
      <c r="A1193">
        <v>2020</v>
      </c>
      <c r="B1193" t="s">
        <v>59</v>
      </c>
      <c r="C1193" t="s">
        <v>47</v>
      </c>
      <c r="D1193">
        <v>3519</v>
      </c>
      <c r="E1193">
        <v>79821</v>
      </c>
      <c r="F1193" t="s">
        <v>9</v>
      </c>
    </row>
    <row r="1194" spans="1:6" x14ac:dyDescent="0.3">
      <c r="A1194">
        <v>2020</v>
      </c>
      <c r="B1194" t="s">
        <v>59</v>
      </c>
      <c r="C1194" t="s">
        <v>48</v>
      </c>
      <c r="D1194">
        <v>9828</v>
      </c>
      <c r="E1194">
        <v>93085</v>
      </c>
      <c r="F1194" t="s">
        <v>9</v>
      </c>
    </row>
    <row r="1195" spans="1:6" x14ac:dyDescent="0.3">
      <c r="A1195">
        <v>2020</v>
      </c>
      <c r="B1195" t="s">
        <v>59</v>
      </c>
      <c r="C1195" t="s">
        <v>49</v>
      </c>
      <c r="D1195">
        <v>2489</v>
      </c>
      <c r="E1195">
        <v>84404</v>
      </c>
      <c r="F1195" t="s">
        <v>9</v>
      </c>
    </row>
    <row r="1196" spans="1:6" x14ac:dyDescent="0.3">
      <c r="A1196">
        <v>2020</v>
      </c>
      <c r="B1196" t="s">
        <v>59</v>
      </c>
      <c r="C1196" t="s">
        <v>50</v>
      </c>
      <c r="D1196">
        <v>505</v>
      </c>
      <c r="E1196">
        <v>65800</v>
      </c>
      <c r="F1196" t="s">
        <v>9</v>
      </c>
    </row>
    <row r="1197" spans="1:6" x14ac:dyDescent="0.3">
      <c r="A1197">
        <v>2020</v>
      </c>
      <c r="B1197" t="s">
        <v>59</v>
      </c>
      <c r="C1197" t="s">
        <v>51</v>
      </c>
      <c r="D1197">
        <v>4379</v>
      </c>
      <c r="E1197">
        <v>106731</v>
      </c>
      <c r="F1197" t="s">
        <v>7</v>
      </c>
    </row>
    <row r="1198" spans="1:6" x14ac:dyDescent="0.3">
      <c r="A1198">
        <v>2020</v>
      </c>
      <c r="B1198" t="s">
        <v>59</v>
      </c>
      <c r="C1198" t="s">
        <v>52</v>
      </c>
      <c r="D1198">
        <v>4629</v>
      </c>
      <c r="E1198">
        <v>200631</v>
      </c>
      <c r="F1198" t="s">
        <v>7</v>
      </c>
    </row>
    <row r="1199" spans="1:6" x14ac:dyDescent="0.3">
      <c r="A1199">
        <v>2020</v>
      </c>
      <c r="B1199" t="s">
        <v>59</v>
      </c>
      <c r="C1199" t="s">
        <v>53</v>
      </c>
      <c r="D1199">
        <v>789</v>
      </c>
      <c r="E1199">
        <v>58508</v>
      </c>
      <c r="F1199" t="s">
        <v>9</v>
      </c>
    </row>
    <row r="1200" spans="1:6" x14ac:dyDescent="0.3">
      <c r="A1200">
        <v>2020</v>
      </c>
      <c r="B1200" t="s">
        <v>59</v>
      </c>
      <c r="C1200" t="s">
        <v>54</v>
      </c>
      <c r="D1200">
        <v>2298</v>
      </c>
      <c r="E1200">
        <v>81414</v>
      </c>
      <c r="F1200" t="s">
        <v>7</v>
      </c>
    </row>
    <row r="1201" spans="1:6" x14ac:dyDescent="0.3">
      <c r="A1201">
        <v>2020</v>
      </c>
      <c r="B1201" t="s">
        <v>59</v>
      </c>
      <c r="C1201" t="s">
        <v>55</v>
      </c>
      <c r="D1201">
        <v>398</v>
      </c>
      <c r="E1201">
        <v>53401</v>
      </c>
      <c r="F1201" t="s">
        <v>7</v>
      </c>
    </row>
    <row r="1202" spans="1:6" x14ac:dyDescent="0.3">
      <c r="A1202">
        <v>2020</v>
      </c>
      <c r="B1202" t="s">
        <v>60</v>
      </c>
      <c r="C1202" t="s">
        <v>6</v>
      </c>
      <c r="D1202">
        <v>13364</v>
      </c>
      <c r="E1202">
        <v>75240</v>
      </c>
      <c r="F1202" t="s">
        <v>9</v>
      </c>
    </row>
    <row r="1203" spans="1:6" x14ac:dyDescent="0.3">
      <c r="A1203">
        <v>2020</v>
      </c>
      <c r="B1203" t="s">
        <v>60</v>
      </c>
      <c r="C1203" t="s">
        <v>8</v>
      </c>
      <c r="D1203">
        <v>17978</v>
      </c>
      <c r="E1203">
        <v>76877</v>
      </c>
      <c r="F1203" t="s">
        <v>9</v>
      </c>
    </row>
    <row r="1204" spans="1:6" x14ac:dyDescent="0.3">
      <c r="A1204">
        <v>2020</v>
      </c>
      <c r="B1204" t="s">
        <v>60</v>
      </c>
      <c r="C1204" t="s">
        <v>10</v>
      </c>
      <c r="D1204">
        <v>8418</v>
      </c>
      <c r="E1204">
        <v>64119</v>
      </c>
      <c r="F1204" t="s">
        <v>7</v>
      </c>
    </row>
    <row r="1205" spans="1:6" x14ac:dyDescent="0.3">
      <c r="A1205">
        <v>2020</v>
      </c>
      <c r="B1205" t="s">
        <v>60</v>
      </c>
      <c r="C1205" t="s">
        <v>11</v>
      </c>
      <c r="D1205">
        <v>106953</v>
      </c>
      <c r="E1205">
        <v>113228</v>
      </c>
      <c r="F1205" t="s">
        <v>7</v>
      </c>
    </row>
    <row r="1206" spans="1:6" x14ac:dyDescent="0.3">
      <c r="A1206">
        <v>2020</v>
      </c>
      <c r="B1206" t="s">
        <v>60</v>
      </c>
      <c r="C1206" t="s">
        <v>12</v>
      </c>
      <c r="D1206">
        <v>23326</v>
      </c>
      <c r="E1206">
        <v>90615</v>
      </c>
      <c r="F1206" t="s">
        <v>9</v>
      </c>
    </row>
    <row r="1207" spans="1:6" x14ac:dyDescent="0.3">
      <c r="A1207">
        <v>2020</v>
      </c>
      <c r="B1207" t="s">
        <v>60</v>
      </c>
      <c r="C1207" t="s">
        <v>13</v>
      </c>
      <c r="D1207">
        <v>10879</v>
      </c>
      <c r="E1207">
        <v>161433</v>
      </c>
      <c r="F1207" t="s">
        <v>7</v>
      </c>
    </row>
    <row r="1208" spans="1:6" x14ac:dyDescent="0.3">
      <c r="A1208">
        <v>2020</v>
      </c>
      <c r="B1208" t="s">
        <v>60</v>
      </c>
      <c r="C1208" t="s">
        <v>14</v>
      </c>
      <c r="D1208">
        <v>2859</v>
      </c>
      <c r="E1208">
        <v>101574</v>
      </c>
      <c r="F1208" t="s">
        <v>9</v>
      </c>
    </row>
    <row r="1209" spans="1:6" x14ac:dyDescent="0.3">
      <c r="A1209">
        <v>2020</v>
      </c>
      <c r="B1209" t="s">
        <v>60</v>
      </c>
      <c r="C1209" t="s">
        <v>15</v>
      </c>
      <c r="D1209">
        <v>73412</v>
      </c>
      <c r="E1209">
        <v>81337</v>
      </c>
      <c r="F1209" t="s">
        <v>7</v>
      </c>
    </row>
    <row r="1210" spans="1:6" x14ac:dyDescent="0.3">
      <c r="A1210">
        <v>2020</v>
      </c>
      <c r="B1210" t="s">
        <v>60</v>
      </c>
      <c r="C1210" t="s">
        <v>16</v>
      </c>
      <c r="D1210">
        <v>26225</v>
      </c>
      <c r="E1210">
        <v>90587</v>
      </c>
      <c r="F1210" t="s">
        <v>7</v>
      </c>
    </row>
    <row r="1211" spans="1:6" x14ac:dyDescent="0.3">
      <c r="A1211">
        <v>2020</v>
      </c>
      <c r="B1211" t="s">
        <v>60</v>
      </c>
      <c r="C1211" t="s">
        <v>17</v>
      </c>
      <c r="D1211">
        <v>5824</v>
      </c>
      <c r="E1211">
        <v>62024</v>
      </c>
      <c r="F1211" t="s">
        <v>9</v>
      </c>
    </row>
    <row r="1212" spans="1:6" x14ac:dyDescent="0.3">
      <c r="A1212">
        <v>2020</v>
      </c>
      <c r="B1212" t="s">
        <v>60</v>
      </c>
      <c r="C1212" t="s">
        <v>18</v>
      </c>
      <c r="D1212">
        <v>32448</v>
      </c>
      <c r="E1212">
        <v>115598</v>
      </c>
      <c r="F1212" t="s">
        <v>9</v>
      </c>
    </row>
    <row r="1213" spans="1:6" x14ac:dyDescent="0.3">
      <c r="A1213">
        <v>2020</v>
      </c>
      <c r="B1213" t="s">
        <v>60</v>
      </c>
      <c r="C1213" t="s">
        <v>19</v>
      </c>
      <c r="D1213">
        <v>16542</v>
      </c>
      <c r="E1213">
        <v>71167</v>
      </c>
      <c r="F1213" t="s">
        <v>7</v>
      </c>
    </row>
    <row r="1214" spans="1:6" x14ac:dyDescent="0.3">
      <c r="A1214">
        <v>2020</v>
      </c>
      <c r="B1214" t="s">
        <v>60</v>
      </c>
      <c r="C1214" t="s">
        <v>20</v>
      </c>
      <c r="D1214">
        <v>10213</v>
      </c>
      <c r="E1214">
        <v>79894</v>
      </c>
      <c r="F1214" t="s">
        <v>7</v>
      </c>
    </row>
    <row r="1215" spans="1:6" x14ac:dyDescent="0.3">
      <c r="A1215">
        <v>2020</v>
      </c>
      <c r="B1215" t="s">
        <v>60</v>
      </c>
      <c r="C1215" t="s">
        <v>21</v>
      </c>
      <c r="D1215">
        <v>8870</v>
      </c>
      <c r="E1215">
        <v>73710</v>
      </c>
      <c r="F1215" t="s">
        <v>9</v>
      </c>
    </row>
    <row r="1216" spans="1:6" x14ac:dyDescent="0.3">
      <c r="A1216">
        <v>2020</v>
      </c>
      <c r="B1216" t="s">
        <v>60</v>
      </c>
      <c r="C1216" t="s">
        <v>22</v>
      </c>
      <c r="D1216">
        <v>11035</v>
      </c>
      <c r="E1216">
        <v>73733</v>
      </c>
      <c r="F1216" t="s">
        <v>9</v>
      </c>
    </row>
    <row r="1217" spans="1:6" x14ac:dyDescent="0.3">
      <c r="A1217">
        <v>2020</v>
      </c>
      <c r="B1217" t="s">
        <v>60</v>
      </c>
      <c r="C1217" t="s">
        <v>23</v>
      </c>
      <c r="D1217">
        <v>13754</v>
      </c>
      <c r="E1217">
        <v>68731</v>
      </c>
      <c r="F1217" t="s">
        <v>9</v>
      </c>
    </row>
    <row r="1218" spans="1:6" x14ac:dyDescent="0.3">
      <c r="A1218">
        <v>2020</v>
      </c>
      <c r="B1218" t="s">
        <v>60</v>
      </c>
      <c r="C1218" t="s">
        <v>24</v>
      </c>
      <c r="D1218">
        <v>3804</v>
      </c>
      <c r="E1218">
        <v>74174</v>
      </c>
      <c r="F1218" t="s">
        <v>9</v>
      </c>
    </row>
    <row r="1219" spans="1:6" x14ac:dyDescent="0.3">
      <c r="A1219">
        <v>2020</v>
      </c>
      <c r="B1219" t="s">
        <v>60</v>
      </c>
      <c r="C1219" t="s">
        <v>25</v>
      </c>
      <c r="D1219">
        <v>15277</v>
      </c>
      <c r="E1219">
        <v>100201</v>
      </c>
      <c r="F1219" t="s">
        <v>9</v>
      </c>
    </row>
    <row r="1220" spans="1:6" x14ac:dyDescent="0.3">
      <c r="A1220">
        <v>2020</v>
      </c>
      <c r="B1220" t="s">
        <v>60</v>
      </c>
      <c r="C1220" t="s">
        <v>26</v>
      </c>
      <c r="D1220">
        <v>17504</v>
      </c>
      <c r="E1220">
        <v>150514</v>
      </c>
      <c r="F1220" t="s">
        <v>7</v>
      </c>
    </row>
    <row r="1221" spans="1:6" x14ac:dyDescent="0.3">
      <c r="A1221">
        <v>2020</v>
      </c>
      <c r="B1221" t="s">
        <v>60</v>
      </c>
      <c r="C1221" t="s">
        <v>27</v>
      </c>
      <c r="D1221">
        <v>19082</v>
      </c>
      <c r="E1221">
        <v>77568</v>
      </c>
      <c r="F1221" t="s">
        <v>7</v>
      </c>
    </row>
    <row r="1222" spans="1:6" x14ac:dyDescent="0.3">
      <c r="A1222">
        <v>2020</v>
      </c>
      <c r="B1222" t="s">
        <v>60</v>
      </c>
      <c r="C1222" t="s">
        <v>28</v>
      </c>
      <c r="D1222">
        <v>15877</v>
      </c>
      <c r="E1222">
        <v>101604</v>
      </c>
      <c r="F1222" t="s">
        <v>9</v>
      </c>
    </row>
    <row r="1223" spans="1:6" x14ac:dyDescent="0.3">
      <c r="A1223">
        <v>2020</v>
      </c>
      <c r="B1223" t="s">
        <v>60</v>
      </c>
      <c r="C1223" t="s">
        <v>29</v>
      </c>
      <c r="D1223">
        <v>7959</v>
      </c>
      <c r="E1223">
        <v>59281</v>
      </c>
      <c r="F1223" t="s">
        <v>7</v>
      </c>
    </row>
    <row r="1224" spans="1:6" x14ac:dyDescent="0.3">
      <c r="A1224">
        <v>2020</v>
      </c>
      <c r="B1224" t="s">
        <v>60</v>
      </c>
      <c r="C1224" t="s">
        <v>30</v>
      </c>
      <c r="D1224">
        <v>17251</v>
      </c>
      <c r="E1224">
        <v>78947</v>
      </c>
      <c r="F1224" t="s">
        <v>7</v>
      </c>
    </row>
    <row r="1225" spans="1:6" x14ac:dyDescent="0.3">
      <c r="A1225">
        <v>2020</v>
      </c>
      <c r="B1225" t="s">
        <v>60</v>
      </c>
      <c r="C1225" t="s">
        <v>31</v>
      </c>
      <c r="D1225">
        <v>4297</v>
      </c>
      <c r="E1225">
        <v>65315</v>
      </c>
      <c r="F1225" t="s">
        <v>9</v>
      </c>
    </row>
    <row r="1226" spans="1:6" x14ac:dyDescent="0.3">
      <c r="A1226">
        <v>2020</v>
      </c>
      <c r="B1226" t="s">
        <v>60</v>
      </c>
      <c r="C1226" t="s">
        <v>32</v>
      </c>
      <c r="D1226">
        <v>6683</v>
      </c>
      <c r="E1226">
        <v>72817</v>
      </c>
      <c r="F1226" t="s">
        <v>9</v>
      </c>
    </row>
    <row r="1227" spans="1:6" x14ac:dyDescent="0.3">
      <c r="A1227">
        <v>2020</v>
      </c>
      <c r="B1227" t="s">
        <v>60</v>
      </c>
      <c r="C1227" t="s">
        <v>33</v>
      </c>
      <c r="D1227">
        <v>9082</v>
      </c>
      <c r="E1227">
        <v>72612</v>
      </c>
      <c r="F1227" t="s">
        <v>7</v>
      </c>
    </row>
    <row r="1228" spans="1:6" x14ac:dyDescent="0.3">
      <c r="A1228">
        <v>2020</v>
      </c>
      <c r="B1228" t="s">
        <v>60</v>
      </c>
      <c r="C1228" t="s">
        <v>34</v>
      </c>
      <c r="D1228">
        <v>3838</v>
      </c>
      <c r="E1228">
        <v>100889</v>
      </c>
      <c r="F1228" t="s">
        <v>7</v>
      </c>
    </row>
    <row r="1229" spans="1:6" x14ac:dyDescent="0.3">
      <c r="A1229">
        <v>2020</v>
      </c>
      <c r="B1229" t="s">
        <v>60</v>
      </c>
      <c r="C1229" t="s">
        <v>35</v>
      </c>
      <c r="D1229">
        <v>19963</v>
      </c>
      <c r="E1229">
        <v>121066</v>
      </c>
      <c r="F1229" t="s">
        <v>9</v>
      </c>
    </row>
    <row r="1230" spans="1:6" x14ac:dyDescent="0.3">
      <c r="A1230">
        <v>2020</v>
      </c>
      <c r="B1230" t="s">
        <v>60</v>
      </c>
      <c r="C1230" t="s">
        <v>36</v>
      </c>
      <c r="D1230">
        <v>5293</v>
      </c>
      <c r="E1230">
        <v>62048</v>
      </c>
      <c r="F1230" t="s">
        <v>7</v>
      </c>
    </row>
    <row r="1231" spans="1:6" x14ac:dyDescent="0.3">
      <c r="A1231">
        <v>2020</v>
      </c>
      <c r="B1231" t="s">
        <v>60</v>
      </c>
      <c r="C1231" t="s">
        <v>37</v>
      </c>
      <c r="D1231">
        <v>64317</v>
      </c>
      <c r="E1231">
        <v>192871</v>
      </c>
      <c r="F1231" t="s">
        <v>9</v>
      </c>
    </row>
    <row r="1232" spans="1:6" x14ac:dyDescent="0.3">
      <c r="A1232">
        <v>2020</v>
      </c>
      <c r="B1232" t="s">
        <v>60</v>
      </c>
      <c r="C1232" t="s">
        <v>38</v>
      </c>
      <c r="D1232">
        <v>27776</v>
      </c>
      <c r="E1232">
        <v>93311</v>
      </c>
      <c r="F1232" t="s">
        <v>7</v>
      </c>
    </row>
    <row r="1233" spans="1:6" x14ac:dyDescent="0.3">
      <c r="A1233">
        <v>2020</v>
      </c>
      <c r="B1233" t="s">
        <v>60</v>
      </c>
      <c r="C1233" t="s">
        <v>39</v>
      </c>
      <c r="D1233">
        <v>2995</v>
      </c>
      <c r="E1233">
        <v>69251</v>
      </c>
      <c r="F1233" t="s">
        <v>7</v>
      </c>
    </row>
    <row r="1234" spans="1:6" x14ac:dyDescent="0.3">
      <c r="A1234">
        <v>2020</v>
      </c>
      <c r="B1234" t="s">
        <v>60</v>
      </c>
      <c r="C1234" t="s">
        <v>40</v>
      </c>
      <c r="D1234">
        <v>28783</v>
      </c>
      <c r="E1234">
        <v>78736</v>
      </c>
      <c r="F1234" t="s">
        <v>9</v>
      </c>
    </row>
    <row r="1235" spans="1:6" x14ac:dyDescent="0.3">
      <c r="A1235">
        <v>2020</v>
      </c>
      <c r="B1235" t="s">
        <v>60</v>
      </c>
      <c r="C1235" t="s">
        <v>41</v>
      </c>
      <c r="D1235">
        <v>11458</v>
      </c>
      <c r="E1235">
        <v>64044</v>
      </c>
      <c r="F1235" t="s">
        <v>9</v>
      </c>
    </row>
    <row r="1236" spans="1:6" x14ac:dyDescent="0.3">
      <c r="A1236">
        <v>2020</v>
      </c>
      <c r="B1236" t="s">
        <v>60</v>
      </c>
      <c r="C1236" t="s">
        <v>42</v>
      </c>
      <c r="D1236">
        <v>13030</v>
      </c>
      <c r="E1236">
        <v>75649</v>
      </c>
      <c r="F1236" t="s">
        <v>7</v>
      </c>
    </row>
    <row r="1237" spans="1:6" x14ac:dyDescent="0.3">
      <c r="A1237">
        <v>2020</v>
      </c>
      <c r="B1237" t="s">
        <v>60</v>
      </c>
      <c r="C1237" t="s">
        <v>43</v>
      </c>
      <c r="D1237">
        <v>28823</v>
      </c>
      <c r="E1237">
        <v>94831</v>
      </c>
      <c r="F1237" t="s">
        <v>7</v>
      </c>
    </row>
    <row r="1238" spans="1:6" x14ac:dyDescent="0.3">
      <c r="A1238">
        <v>2020</v>
      </c>
      <c r="B1238" t="s">
        <v>60</v>
      </c>
      <c r="C1238" t="s">
        <v>44</v>
      </c>
      <c r="D1238">
        <v>2869</v>
      </c>
      <c r="E1238">
        <v>94061</v>
      </c>
      <c r="F1238" t="s">
        <v>9</v>
      </c>
    </row>
    <row r="1239" spans="1:6" x14ac:dyDescent="0.3">
      <c r="A1239">
        <v>2020</v>
      </c>
      <c r="B1239" t="s">
        <v>60</v>
      </c>
      <c r="C1239" t="s">
        <v>45</v>
      </c>
      <c r="D1239">
        <v>13166</v>
      </c>
      <c r="E1239">
        <v>67713</v>
      </c>
      <c r="F1239" t="s">
        <v>9</v>
      </c>
    </row>
    <row r="1240" spans="1:6" x14ac:dyDescent="0.3">
      <c r="A1240">
        <v>2020</v>
      </c>
      <c r="B1240" t="s">
        <v>60</v>
      </c>
      <c r="C1240" t="s">
        <v>46</v>
      </c>
      <c r="D1240">
        <v>3259</v>
      </c>
      <c r="E1240">
        <v>66160</v>
      </c>
      <c r="F1240" t="s">
        <v>9</v>
      </c>
    </row>
    <row r="1241" spans="1:6" x14ac:dyDescent="0.3">
      <c r="A1241">
        <v>2020</v>
      </c>
      <c r="B1241" t="s">
        <v>60</v>
      </c>
      <c r="C1241" t="s">
        <v>47</v>
      </c>
      <c r="D1241">
        <v>15698</v>
      </c>
      <c r="E1241">
        <v>82718</v>
      </c>
      <c r="F1241" t="s">
        <v>9</v>
      </c>
    </row>
    <row r="1242" spans="1:6" x14ac:dyDescent="0.3">
      <c r="A1242">
        <v>2020</v>
      </c>
      <c r="B1242" t="s">
        <v>60</v>
      </c>
      <c r="C1242" t="s">
        <v>48</v>
      </c>
      <c r="D1242">
        <v>73679</v>
      </c>
      <c r="E1242">
        <v>89356</v>
      </c>
      <c r="F1242" t="s">
        <v>9</v>
      </c>
    </row>
    <row r="1243" spans="1:6" x14ac:dyDescent="0.3">
      <c r="A1243">
        <v>2020</v>
      </c>
      <c r="B1243" t="s">
        <v>60</v>
      </c>
      <c r="C1243" t="s">
        <v>49</v>
      </c>
      <c r="D1243">
        <v>11520</v>
      </c>
      <c r="E1243">
        <v>73933</v>
      </c>
      <c r="F1243" t="s">
        <v>7</v>
      </c>
    </row>
    <row r="1244" spans="1:6" x14ac:dyDescent="0.3">
      <c r="A1244">
        <v>2020</v>
      </c>
      <c r="B1244" t="s">
        <v>60</v>
      </c>
      <c r="C1244" t="s">
        <v>50</v>
      </c>
      <c r="D1244">
        <v>1694</v>
      </c>
      <c r="E1244">
        <v>78078</v>
      </c>
      <c r="F1244" t="s">
        <v>7</v>
      </c>
    </row>
    <row r="1245" spans="1:6" x14ac:dyDescent="0.3">
      <c r="A1245">
        <v>2020</v>
      </c>
      <c r="B1245" t="s">
        <v>60</v>
      </c>
      <c r="C1245" t="s">
        <v>51</v>
      </c>
      <c r="D1245">
        <v>21938</v>
      </c>
      <c r="E1245">
        <v>91723</v>
      </c>
      <c r="F1245" t="s">
        <v>9</v>
      </c>
    </row>
    <row r="1246" spans="1:6" x14ac:dyDescent="0.3">
      <c r="A1246">
        <v>2020</v>
      </c>
      <c r="B1246" t="s">
        <v>60</v>
      </c>
      <c r="C1246" t="s">
        <v>52</v>
      </c>
      <c r="D1246">
        <v>17577</v>
      </c>
      <c r="E1246">
        <v>86466</v>
      </c>
      <c r="F1246" t="s">
        <v>7</v>
      </c>
    </row>
    <row r="1247" spans="1:6" x14ac:dyDescent="0.3">
      <c r="A1247">
        <v>2020</v>
      </c>
      <c r="B1247" t="s">
        <v>60</v>
      </c>
      <c r="C1247" t="s">
        <v>53</v>
      </c>
      <c r="D1247">
        <v>4029</v>
      </c>
      <c r="E1247">
        <v>59206</v>
      </c>
      <c r="F1247" t="s">
        <v>7</v>
      </c>
    </row>
    <row r="1248" spans="1:6" x14ac:dyDescent="0.3">
      <c r="A1248">
        <v>2020</v>
      </c>
      <c r="B1248" t="s">
        <v>60</v>
      </c>
      <c r="C1248" t="s">
        <v>54</v>
      </c>
      <c r="D1248">
        <v>13917</v>
      </c>
      <c r="E1248">
        <v>77561</v>
      </c>
      <c r="F1248" t="s">
        <v>9</v>
      </c>
    </row>
    <row r="1249" spans="1:6" x14ac:dyDescent="0.3">
      <c r="A1249">
        <v>2020</v>
      </c>
      <c r="B1249" t="s">
        <v>60</v>
      </c>
      <c r="C1249" t="s">
        <v>55</v>
      </c>
      <c r="D1249">
        <v>2283</v>
      </c>
      <c r="E1249">
        <v>63486</v>
      </c>
      <c r="F1249" t="s">
        <v>9</v>
      </c>
    </row>
    <row r="1250" spans="1:6" x14ac:dyDescent="0.3">
      <c r="A1250">
        <v>2020</v>
      </c>
      <c r="B1250" t="s">
        <v>61</v>
      </c>
      <c r="C1250" t="s">
        <v>6</v>
      </c>
      <c r="D1250">
        <v>21888</v>
      </c>
      <c r="E1250">
        <v>61653</v>
      </c>
      <c r="F1250" t="s">
        <v>7</v>
      </c>
    </row>
    <row r="1251" spans="1:6" x14ac:dyDescent="0.3">
      <c r="A1251">
        <v>2020</v>
      </c>
      <c r="B1251" t="s">
        <v>61</v>
      </c>
      <c r="C1251" t="s">
        <v>8</v>
      </c>
      <c r="D1251">
        <v>35993</v>
      </c>
      <c r="E1251">
        <v>62745</v>
      </c>
      <c r="F1251" t="s">
        <v>7</v>
      </c>
    </row>
    <row r="1252" spans="1:6" x14ac:dyDescent="0.3">
      <c r="A1252">
        <v>2020</v>
      </c>
      <c r="B1252" t="s">
        <v>61</v>
      </c>
      <c r="C1252" t="s">
        <v>10</v>
      </c>
      <c r="D1252">
        <v>14308</v>
      </c>
      <c r="E1252">
        <v>66316</v>
      </c>
      <c r="F1252" t="s">
        <v>9</v>
      </c>
    </row>
    <row r="1253" spans="1:6" x14ac:dyDescent="0.3">
      <c r="A1253">
        <v>2020</v>
      </c>
      <c r="B1253" t="s">
        <v>61</v>
      </c>
      <c r="C1253" t="s">
        <v>11</v>
      </c>
      <c r="D1253">
        <v>208425</v>
      </c>
      <c r="E1253">
        <v>97070</v>
      </c>
      <c r="F1253" t="s">
        <v>7</v>
      </c>
    </row>
    <row r="1254" spans="1:6" x14ac:dyDescent="0.3">
      <c r="A1254">
        <v>2020</v>
      </c>
      <c r="B1254" t="s">
        <v>61</v>
      </c>
      <c r="C1254" t="s">
        <v>12</v>
      </c>
      <c r="D1254">
        <v>52525</v>
      </c>
      <c r="E1254">
        <v>87401</v>
      </c>
      <c r="F1254" t="s">
        <v>9</v>
      </c>
    </row>
    <row r="1255" spans="1:6" x14ac:dyDescent="0.3">
      <c r="A1255">
        <v>2020</v>
      </c>
      <c r="B1255" t="s">
        <v>61</v>
      </c>
      <c r="C1255" t="s">
        <v>13</v>
      </c>
      <c r="D1255">
        <v>23279</v>
      </c>
      <c r="E1255">
        <v>93958</v>
      </c>
      <c r="F1255" t="s">
        <v>7</v>
      </c>
    </row>
    <row r="1256" spans="1:6" x14ac:dyDescent="0.3">
      <c r="A1256">
        <v>2020</v>
      </c>
      <c r="B1256" t="s">
        <v>61</v>
      </c>
      <c r="C1256" t="s">
        <v>14</v>
      </c>
      <c r="D1256">
        <v>8956</v>
      </c>
      <c r="E1256">
        <v>86066</v>
      </c>
      <c r="F1256" t="s">
        <v>7</v>
      </c>
    </row>
    <row r="1257" spans="1:6" x14ac:dyDescent="0.3">
      <c r="A1257">
        <v>2020</v>
      </c>
      <c r="B1257" t="s">
        <v>61</v>
      </c>
      <c r="C1257" t="s">
        <v>15</v>
      </c>
      <c r="D1257">
        <v>161890</v>
      </c>
      <c r="E1257">
        <v>66914</v>
      </c>
      <c r="F1257" t="s">
        <v>9</v>
      </c>
    </row>
    <row r="1258" spans="1:6" x14ac:dyDescent="0.3">
      <c r="A1258">
        <v>2020</v>
      </c>
      <c r="B1258" t="s">
        <v>61</v>
      </c>
      <c r="C1258" t="s">
        <v>16</v>
      </c>
      <c r="D1258">
        <v>54714</v>
      </c>
      <c r="E1258">
        <v>72989</v>
      </c>
      <c r="F1258" t="s">
        <v>9</v>
      </c>
    </row>
    <row r="1259" spans="1:6" x14ac:dyDescent="0.3">
      <c r="A1259">
        <v>2020</v>
      </c>
      <c r="B1259" t="s">
        <v>61</v>
      </c>
      <c r="C1259" t="s">
        <v>17</v>
      </c>
      <c r="D1259">
        <v>11562</v>
      </c>
      <c r="E1259">
        <v>57695</v>
      </c>
      <c r="F1259" t="s">
        <v>7</v>
      </c>
    </row>
    <row r="1260" spans="1:6" x14ac:dyDescent="0.3">
      <c r="A1260">
        <v>2020</v>
      </c>
      <c r="B1260" t="s">
        <v>61</v>
      </c>
      <c r="C1260" t="s">
        <v>18</v>
      </c>
      <c r="D1260">
        <v>74587</v>
      </c>
      <c r="E1260">
        <v>82586</v>
      </c>
      <c r="F1260" t="s">
        <v>7</v>
      </c>
    </row>
    <row r="1261" spans="1:6" x14ac:dyDescent="0.3">
      <c r="A1261">
        <v>2020</v>
      </c>
      <c r="B1261" t="s">
        <v>61</v>
      </c>
      <c r="C1261" t="s">
        <v>19</v>
      </c>
      <c r="D1261">
        <v>29755</v>
      </c>
      <c r="E1261">
        <v>58468</v>
      </c>
      <c r="F1261" t="s">
        <v>9</v>
      </c>
    </row>
    <row r="1262" spans="1:6" x14ac:dyDescent="0.3">
      <c r="A1262">
        <v>2020</v>
      </c>
      <c r="B1262" t="s">
        <v>61</v>
      </c>
      <c r="C1262" t="s">
        <v>20</v>
      </c>
      <c r="D1262">
        <v>15839</v>
      </c>
      <c r="E1262">
        <v>60071</v>
      </c>
      <c r="F1262" t="s">
        <v>9</v>
      </c>
    </row>
    <row r="1263" spans="1:6" x14ac:dyDescent="0.3">
      <c r="A1263">
        <v>2020</v>
      </c>
      <c r="B1263" t="s">
        <v>61</v>
      </c>
      <c r="C1263" t="s">
        <v>21</v>
      </c>
      <c r="D1263">
        <v>16731</v>
      </c>
      <c r="E1263">
        <v>67288</v>
      </c>
      <c r="F1263" t="s">
        <v>9</v>
      </c>
    </row>
    <row r="1264" spans="1:6" x14ac:dyDescent="0.3">
      <c r="A1264">
        <v>2020</v>
      </c>
      <c r="B1264" t="s">
        <v>61</v>
      </c>
      <c r="C1264" t="s">
        <v>22</v>
      </c>
      <c r="D1264">
        <v>20542</v>
      </c>
      <c r="E1264">
        <v>56087</v>
      </c>
      <c r="F1264" t="s">
        <v>9</v>
      </c>
    </row>
    <row r="1265" spans="1:6" x14ac:dyDescent="0.3">
      <c r="A1265">
        <v>2020</v>
      </c>
      <c r="B1265" t="s">
        <v>61</v>
      </c>
      <c r="C1265" t="s">
        <v>23</v>
      </c>
      <c r="D1265">
        <v>24537</v>
      </c>
      <c r="E1265">
        <v>62446</v>
      </c>
      <c r="F1265" t="s">
        <v>9</v>
      </c>
    </row>
    <row r="1266" spans="1:6" x14ac:dyDescent="0.3">
      <c r="A1266">
        <v>2020</v>
      </c>
      <c r="B1266" t="s">
        <v>61</v>
      </c>
      <c r="C1266" t="s">
        <v>24</v>
      </c>
      <c r="D1266">
        <v>9940</v>
      </c>
      <c r="E1266">
        <v>63328</v>
      </c>
      <c r="F1266" t="s">
        <v>7</v>
      </c>
    </row>
    <row r="1267" spans="1:6" x14ac:dyDescent="0.3">
      <c r="A1267">
        <v>2020</v>
      </c>
      <c r="B1267" t="s">
        <v>61</v>
      </c>
      <c r="C1267" t="s">
        <v>25</v>
      </c>
      <c r="D1267">
        <v>42809</v>
      </c>
      <c r="E1267">
        <v>85500</v>
      </c>
      <c r="F1267" t="s">
        <v>7</v>
      </c>
    </row>
    <row r="1268" spans="1:6" x14ac:dyDescent="0.3">
      <c r="A1268">
        <v>2020</v>
      </c>
      <c r="B1268" t="s">
        <v>61</v>
      </c>
      <c r="C1268" t="s">
        <v>26</v>
      </c>
      <c r="D1268">
        <v>47416</v>
      </c>
      <c r="E1268">
        <v>113875</v>
      </c>
      <c r="F1268" t="s">
        <v>9</v>
      </c>
    </row>
    <row r="1269" spans="1:6" x14ac:dyDescent="0.3">
      <c r="A1269">
        <v>2020</v>
      </c>
      <c r="B1269" t="s">
        <v>61</v>
      </c>
      <c r="C1269" t="s">
        <v>27</v>
      </c>
      <c r="D1269">
        <v>42545</v>
      </c>
      <c r="E1269">
        <v>75377</v>
      </c>
      <c r="F1269" t="s">
        <v>7</v>
      </c>
    </row>
    <row r="1270" spans="1:6" x14ac:dyDescent="0.3">
      <c r="A1270">
        <v>2020</v>
      </c>
      <c r="B1270" t="s">
        <v>61</v>
      </c>
      <c r="C1270" t="s">
        <v>28</v>
      </c>
      <c r="D1270">
        <v>32020</v>
      </c>
      <c r="E1270">
        <v>88535</v>
      </c>
      <c r="F1270" t="s">
        <v>7</v>
      </c>
    </row>
    <row r="1271" spans="1:6" x14ac:dyDescent="0.3">
      <c r="A1271">
        <v>2020</v>
      </c>
      <c r="B1271" t="s">
        <v>61</v>
      </c>
      <c r="C1271" t="s">
        <v>29</v>
      </c>
      <c r="D1271">
        <v>12259</v>
      </c>
      <c r="E1271">
        <v>48132</v>
      </c>
      <c r="F1271" t="s">
        <v>9</v>
      </c>
    </row>
    <row r="1272" spans="1:6" x14ac:dyDescent="0.3">
      <c r="A1272">
        <v>2020</v>
      </c>
      <c r="B1272" t="s">
        <v>61</v>
      </c>
      <c r="C1272" t="s">
        <v>30</v>
      </c>
      <c r="D1272">
        <v>32577</v>
      </c>
      <c r="E1272">
        <v>72429</v>
      </c>
      <c r="F1272" t="s">
        <v>9</v>
      </c>
    </row>
    <row r="1273" spans="1:6" x14ac:dyDescent="0.3">
      <c r="A1273">
        <v>2020</v>
      </c>
      <c r="B1273" t="s">
        <v>61</v>
      </c>
      <c r="C1273" t="s">
        <v>31</v>
      </c>
      <c r="D1273">
        <v>9359</v>
      </c>
      <c r="E1273">
        <v>58271</v>
      </c>
      <c r="F1273" t="s">
        <v>7</v>
      </c>
    </row>
    <row r="1274" spans="1:6" x14ac:dyDescent="0.3">
      <c r="A1274">
        <v>2020</v>
      </c>
      <c r="B1274" t="s">
        <v>61</v>
      </c>
      <c r="C1274" t="s">
        <v>32</v>
      </c>
      <c r="D1274">
        <v>11582</v>
      </c>
      <c r="E1274">
        <v>64836</v>
      </c>
      <c r="F1274" t="s">
        <v>7</v>
      </c>
    </row>
    <row r="1275" spans="1:6" x14ac:dyDescent="0.3">
      <c r="A1275">
        <v>2020</v>
      </c>
      <c r="B1275" t="s">
        <v>61</v>
      </c>
      <c r="C1275" t="s">
        <v>33</v>
      </c>
      <c r="D1275">
        <v>19970</v>
      </c>
      <c r="E1275">
        <v>67821</v>
      </c>
      <c r="F1275" t="s">
        <v>9</v>
      </c>
    </row>
    <row r="1276" spans="1:6" x14ac:dyDescent="0.3">
      <c r="A1276">
        <v>2020</v>
      </c>
      <c r="B1276" t="s">
        <v>61</v>
      </c>
      <c r="C1276" t="s">
        <v>34</v>
      </c>
      <c r="D1276">
        <v>12323</v>
      </c>
      <c r="E1276">
        <v>83486</v>
      </c>
      <c r="F1276" t="s">
        <v>7</v>
      </c>
    </row>
    <row r="1277" spans="1:6" x14ac:dyDescent="0.3">
      <c r="A1277">
        <v>2020</v>
      </c>
      <c r="B1277" t="s">
        <v>61</v>
      </c>
      <c r="C1277" t="s">
        <v>35</v>
      </c>
      <c r="D1277">
        <v>51837</v>
      </c>
      <c r="E1277">
        <v>96784</v>
      </c>
      <c r="F1277" t="s">
        <v>9</v>
      </c>
    </row>
    <row r="1278" spans="1:6" x14ac:dyDescent="0.3">
      <c r="A1278">
        <v>2020</v>
      </c>
      <c r="B1278" t="s">
        <v>61</v>
      </c>
      <c r="C1278" t="s">
        <v>36</v>
      </c>
      <c r="D1278">
        <v>10669</v>
      </c>
      <c r="E1278">
        <v>67899</v>
      </c>
      <c r="F1278" t="s">
        <v>7</v>
      </c>
    </row>
    <row r="1279" spans="1:6" x14ac:dyDescent="0.3">
      <c r="A1279">
        <v>2020</v>
      </c>
      <c r="B1279" t="s">
        <v>61</v>
      </c>
      <c r="C1279" t="s">
        <v>37</v>
      </c>
      <c r="D1279">
        <v>112471</v>
      </c>
      <c r="E1279">
        <v>101057</v>
      </c>
      <c r="F1279" t="s">
        <v>7</v>
      </c>
    </row>
    <row r="1280" spans="1:6" x14ac:dyDescent="0.3">
      <c r="A1280">
        <v>2020</v>
      </c>
      <c r="B1280" t="s">
        <v>61</v>
      </c>
      <c r="C1280" t="s">
        <v>38</v>
      </c>
      <c r="D1280">
        <v>58892</v>
      </c>
      <c r="E1280">
        <v>71609</v>
      </c>
      <c r="F1280" t="s">
        <v>9</v>
      </c>
    </row>
    <row r="1281" spans="1:6" x14ac:dyDescent="0.3">
      <c r="A1281">
        <v>2020</v>
      </c>
      <c r="B1281" t="s">
        <v>61</v>
      </c>
      <c r="C1281" t="s">
        <v>39</v>
      </c>
      <c r="D1281">
        <v>5130</v>
      </c>
      <c r="E1281">
        <v>67774</v>
      </c>
      <c r="F1281" t="s">
        <v>9</v>
      </c>
    </row>
    <row r="1282" spans="1:6" x14ac:dyDescent="0.3">
      <c r="A1282">
        <v>2020</v>
      </c>
      <c r="B1282" t="s">
        <v>61</v>
      </c>
      <c r="C1282" t="s">
        <v>40</v>
      </c>
      <c r="D1282">
        <v>53280</v>
      </c>
      <c r="E1282">
        <v>70006</v>
      </c>
      <c r="F1282" t="s">
        <v>7</v>
      </c>
    </row>
    <row r="1283" spans="1:6" x14ac:dyDescent="0.3">
      <c r="A1283">
        <v>2020</v>
      </c>
      <c r="B1283" t="s">
        <v>61</v>
      </c>
      <c r="C1283" t="s">
        <v>41</v>
      </c>
      <c r="D1283">
        <v>20594</v>
      </c>
      <c r="E1283">
        <v>58227</v>
      </c>
      <c r="F1283" t="s">
        <v>7</v>
      </c>
    </row>
    <row r="1284" spans="1:6" x14ac:dyDescent="0.3">
      <c r="A1284">
        <v>2020</v>
      </c>
      <c r="B1284" t="s">
        <v>61</v>
      </c>
      <c r="C1284" t="s">
        <v>42</v>
      </c>
      <c r="D1284">
        <v>25462</v>
      </c>
      <c r="E1284">
        <v>75806</v>
      </c>
      <c r="F1284" t="s">
        <v>9</v>
      </c>
    </row>
    <row r="1285" spans="1:6" x14ac:dyDescent="0.3">
      <c r="A1285">
        <v>2020</v>
      </c>
      <c r="B1285" t="s">
        <v>61</v>
      </c>
      <c r="C1285" t="s">
        <v>43</v>
      </c>
      <c r="D1285">
        <v>63415</v>
      </c>
      <c r="E1285">
        <v>84092</v>
      </c>
      <c r="F1285" t="s">
        <v>9</v>
      </c>
    </row>
    <row r="1286" spans="1:6" x14ac:dyDescent="0.3">
      <c r="A1286">
        <v>2020</v>
      </c>
      <c r="B1286" t="s">
        <v>61</v>
      </c>
      <c r="C1286" t="s">
        <v>44</v>
      </c>
      <c r="D1286">
        <v>8651</v>
      </c>
      <c r="E1286">
        <v>74957</v>
      </c>
      <c r="F1286" t="s">
        <v>9</v>
      </c>
    </row>
    <row r="1287" spans="1:6" x14ac:dyDescent="0.3">
      <c r="A1287">
        <v>2020</v>
      </c>
      <c r="B1287" t="s">
        <v>61</v>
      </c>
      <c r="C1287" t="s">
        <v>45</v>
      </c>
      <c r="D1287">
        <v>26993</v>
      </c>
      <c r="E1287">
        <v>56391</v>
      </c>
      <c r="F1287" t="s">
        <v>9</v>
      </c>
    </row>
    <row r="1288" spans="1:6" x14ac:dyDescent="0.3">
      <c r="A1288">
        <v>2020</v>
      </c>
      <c r="B1288" t="s">
        <v>61</v>
      </c>
      <c r="C1288" t="s">
        <v>46</v>
      </c>
      <c r="D1288">
        <v>5205</v>
      </c>
      <c r="E1288">
        <v>62384</v>
      </c>
      <c r="F1288" t="s">
        <v>9</v>
      </c>
    </row>
    <row r="1289" spans="1:6" x14ac:dyDescent="0.3">
      <c r="A1289">
        <v>2020</v>
      </c>
      <c r="B1289" t="s">
        <v>61</v>
      </c>
      <c r="C1289" t="s">
        <v>47</v>
      </c>
      <c r="D1289">
        <v>29519</v>
      </c>
      <c r="E1289">
        <v>65851</v>
      </c>
      <c r="F1289" t="s">
        <v>7</v>
      </c>
    </row>
    <row r="1290" spans="1:6" x14ac:dyDescent="0.3">
      <c r="A1290">
        <v>2020</v>
      </c>
      <c r="B1290" t="s">
        <v>61</v>
      </c>
      <c r="C1290" t="s">
        <v>48</v>
      </c>
      <c r="D1290">
        <v>134025</v>
      </c>
      <c r="E1290">
        <v>80443</v>
      </c>
      <c r="F1290" t="s">
        <v>7</v>
      </c>
    </row>
    <row r="1291" spans="1:6" x14ac:dyDescent="0.3">
      <c r="A1291">
        <v>2020</v>
      </c>
      <c r="B1291" t="s">
        <v>61</v>
      </c>
      <c r="C1291" t="s">
        <v>49</v>
      </c>
      <c r="D1291">
        <v>23036</v>
      </c>
      <c r="E1291">
        <v>65543</v>
      </c>
      <c r="F1291" t="s">
        <v>9</v>
      </c>
    </row>
    <row r="1292" spans="1:6" x14ac:dyDescent="0.3">
      <c r="A1292">
        <v>2020</v>
      </c>
      <c r="B1292" t="s">
        <v>61</v>
      </c>
      <c r="C1292" t="s">
        <v>50</v>
      </c>
      <c r="D1292">
        <v>5661</v>
      </c>
      <c r="E1292">
        <v>70917</v>
      </c>
      <c r="F1292" t="s">
        <v>7</v>
      </c>
    </row>
    <row r="1293" spans="1:6" x14ac:dyDescent="0.3">
      <c r="A1293">
        <v>2020</v>
      </c>
      <c r="B1293" t="s">
        <v>61</v>
      </c>
      <c r="C1293" t="s">
        <v>51</v>
      </c>
      <c r="D1293">
        <v>58849</v>
      </c>
      <c r="E1293">
        <v>93511</v>
      </c>
      <c r="F1293" t="s">
        <v>7</v>
      </c>
    </row>
    <row r="1294" spans="1:6" x14ac:dyDescent="0.3">
      <c r="A1294">
        <v>2020</v>
      </c>
      <c r="B1294" t="s">
        <v>61</v>
      </c>
      <c r="C1294" t="s">
        <v>52</v>
      </c>
      <c r="D1294">
        <v>40209</v>
      </c>
      <c r="E1294">
        <v>88245</v>
      </c>
      <c r="F1294" t="s">
        <v>9</v>
      </c>
    </row>
    <row r="1295" spans="1:6" x14ac:dyDescent="0.3">
      <c r="A1295">
        <v>2020</v>
      </c>
      <c r="B1295" t="s">
        <v>61</v>
      </c>
      <c r="C1295" t="s">
        <v>53</v>
      </c>
      <c r="D1295">
        <v>8323</v>
      </c>
      <c r="E1295">
        <v>57745</v>
      </c>
      <c r="F1295" t="s">
        <v>9</v>
      </c>
    </row>
    <row r="1296" spans="1:6" x14ac:dyDescent="0.3">
      <c r="A1296">
        <v>2020</v>
      </c>
      <c r="B1296" t="s">
        <v>61</v>
      </c>
      <c r="C1296" t="s">
        <v>54</v>
      </c>
      <c r="D1296">
        <v>25856</v>
      </c>
      <c r="E1296">
        <v>66773</v>
      </c>
      <c r="F1296" t="s">
        <v>7</v>
      </c>
    </row>
    <row r="1297" spans="1:6" x14ac:dyDescent="0.3">
      <c r="A1297">
        <v>2020</v>
      </c>
      <c r="B1297" t="s">
        <v>61</v>
      </c>
      <c r="C1297" t="s">
        <v>55</v>
      </c>
      <c r="D1297">
        <v>4559</v>
      </c>
      <c r="E1297">
        <v>58783</v>
      </c>
      <c r="F1297" t="s">
        <v>7</v>
      </c>
    </row>
    <row r="1298" spans="1:6" x14ac:dyDescent="0.3">
      <c r="A1298">
        <v>2020</v>
      </c>
      <c r="B1298" t="s">
        <v>62</v>
      </c>
      <c r="C1298" t="s">
        <v>6</v>
      </c>
      <c r="D1298">
        <v>12678</v>
      </c>
      <c r="E1298">
        <v>52432</v>
      </c>
      <c r="F1298" t="s">
        <v>9</v>
      </c>
    </row>
    <row r="1299" spans="1:6" x14ac:dyDescent="0.3">
      <c r="A1299">
        <v>2020</v>
      </c>
      <c r="B1299" t="s">
        <v>62</v>
      </c>
      <c r="C1299" t="s">
        <v>8</v>
      </c>
      <c r="D1299">
        <v>18037</v>
      </c>
      <c r="E1299">
        <v>57125</v>
      </c>
      <c r="F1299" t="s">
        <v>7</v>
      </c>
    </row>
    <row r="1300" spans="1:6" x14ac:dyDescent="0.3">
      <c r="A1300">
        <v>2020</v>
      </c>
      <c r="B1300" t="s">
        <v>62</v>
      </c>
      <c r="C1300" t="s">
        <v>10</v>
      </c>
      <c r="D1300">
        <v>15788</v>
      </c>
      <c r="E1300">
        <v>48468</v>
      </c>
      <c r="F1300" t="s">
        <v>9</v>
      </c>
    </row>
    <row r="1301" spans="1:6" x14ac:dyDescent="0.3">
      <c r="A1301">
        <v>2020</v>
      </c>
      <c r="B1301" t="s">
        <v>62</v>
      </c>
      <c r="C1301" t="s">
        <v>11</v>
      </c>
      <c r="D1301">
        <v>618901</v>
      </c>
      <c r="E1301">
        <v>58187</v>
      </c>
      <c r="F1301" t="s">
        <v>7</v>
      </c>
    </row>
    <row r="1302" spans="1:6" x14ac:dyDescent="0.3">
      <c r="A1302">
        <v>2020</v>
      </c>
      <c r="B1302" t="s">
        <v>62</v>
      </c>
      <c r="C1302" t="s">
        <v>12</v>
      </c>
      <c r="D1302">
        <v>21666</v>
      </c>
      <c r="E1302">
        <v>56156</v>
      </c>
      <c r="F1302" t="s">
        <v>7</v>
      </c>
    </row>
    <row r="1303" spans="1:6" x14ac:dyDescent="0.3">
      <c r="A1303">
        <v>2020</v>
      </c>
      <c r="B1303" t="s">
        <v>62</v>
      </c>
      <c r="C1303" t="s">
        <v>13</v>
      </c>
      <c r="D1303">
        <v>13090</v>
      </c>
      <c r="E1303">
        <v>61369</v>
      </c>
      <c r="F1303" t="s">
        <v>9</v>
      </c>
    </row>
    <row r="1304" spans="1:6" x14ac:dyDescent="0.3">
      <c r="A1304">
        <v>2020</v>
      </c>
      <c r="B1304" t="s">
        <v>62</v>
      </c>
      <c r="C1304" t="s">
        <v>14</v>
      </c>
      <c r="D1304">
        <v>5063</v>
      </c>
      <c r="E1304">
        <v>59795</v>
      </c>
      <c r="F1304" t="s">
        <v>9</v>
      </c>
    </row>
    <row r="1305" spans="1:6" x14ac:dyDescent="0.3">
      <c r="A1305">
        <v>2020</v>
      </c>
      <c r="B1305" t="s">
        <v>62</v>
      </c>
      <c r="C1305" t="s">
        <v>15</v>
      </c>
      <c r="D1305">
        <v>73761</v>
      </c>
      <c r="E1305">
        <v>56781</v>
      </c>
      <c r="F1305" t="s">
        <v>7</v>
      </c>
    </row>
    <row r="1306" spans="1:6" x14ac:dyDescent="0.3">
      <c r="A1306">
        <v>2020</v>
      </c>
      <c r="B1306" t="s">
        <v>62</v>
      </c>
      <c r="C1306" t="s">
        <v>16</v>
      </c>
      <c r="D1306">
        <v>28952</v>
      </c>
      <c r="E1306">
        <v>58062</v>
      </c>
      <c r="F1306" t="s">
        <v>7</v>
      </c>
    </row>
    <row r="1307" spans="1:6" x14ac:dyDescent="0.3">
      <c r="A1307">
        <v>2020</v>
      </c>
      <c r="B1307" t="s">
        <v>62</v>
      </c>
      <c r="C1307" t="s">
        <v>17</v>
      </c>
      <c r="D1307">
        <v>7824</v>
      </c>
      <c r="E1307">
        <v>48047</v>
      </c>
      <c r="F1307" t="s">
        <v>9</v>
      </c>
    </row>
    <row r="1308" spans="1:6" x14ac:dyDescent="0.3">
      <c r="A1308">
        <v>2020</v>
      </c>
      <c r="B1308" t="s">
        <v>62</v>
      </c>
      <c r="C1308" t="s">
        <v>18</v>
      </c>
      <c r="D1308">
        <v>34720</v>
      </c>
      <c r="E1308">
        <v>56959</v>
      </c>
      <c r="F1308" t="s">
        <v>9</v>
      </c>
    </row>
    <row r="1309" spans="1:6" x14ac:dyDescent="0.3">
      <c r="A1309">
        <v>2020</v>
      </c>
      <c r="B1309" t="s">
        <v>62</v>
      </c>
      <c r="C1309" t="s">
        <v>19</v>
      </c>
      <c r="D1309">
        <v>15692</v>
      </c>
      <c r="E1309">
        <v>53681</v>
      </c>
      <c r="F1309" t="s">
        <v>9</v>
      </c>
    </row>
    <row r="1310" spans="1:6" x14ac:dyDescent="0.3">
      <c r="A1310">
        <v>2020</v>
      </c>
      <c r="B1310" t="s">
        <v>62</v>
      </c>
      <c r="C1310" t="s">
        <v>20</v>
      </c>
      <c r="D1310">
        <v>11589</v>
      </c>
      <c r="E1310">
        <v>49022</v>
      </c>
      <c r="F1310" t="s">
        <v>9</v>
      </c>
    </row>
    <row r="1311" spans="1:6" x14ac:dyDescent="0.3">
      <c r="A1311">
        <v>2020</v>
      </c>
      <c r="B1311" t="s">
        <v>62</v>
      </c>
      <c r="C1311" t="s">
        <v>21</v>
      </c>
      <c r="D1311">
        <v>10277</v>
      </c>
      <c r="E1311">
        <v>48586</v>
      </c>
      <c r="F1311" t="s">
        <v>9</v>
      </c>
    </row>
    <row r="1312" spans="1:6" x14ac:dyDescent="0.3">
      <c r="A1312">
        <v>2020</v>
      </c>
      <c r="B1312" t="s">
        <v>62</v>
      </c>
      <c r="C1312" t="s">
        <v>22</v>
      </c>
      <c r="D1312">
        <v>18161</v>
      </c>
      <c r="E1312">
        <v>54210</v>
      </c>
      <c r="F1312" t="s">
        <v>7</v>
      </c>
    </row>
    <row r="1313" spans="1:6" x14ac:dyDescent="0.3">
      <c r="A1313">
        <v>2020</v>
      </c>
      <c r="B1313" t="s">
        <v>62</v>
      </c>
      <c r="C1313" t="s">
        <v>23</v>
      </c>
      <c r="D1313">
        <v>15480</v>
      </c>
      <c r="E1313">
        <v>49339</v>
      </c>
      <c r="F1313" t="s">
        <v>7</v>
      </c>
    </row>
    <row r="1314" spans="1:6" x14ac:dyDescent="0.3">
      <c r="A1314">
        <v>2020</v>
      </c>
      <c r="B1314" t="s">
        <v>62</v>
      </c>
      <c r="C1314" t="s">
        <v>24</v>
      </c>
      <c r="D1314">
        <v>5483</v>
      </c>
      <c r="E1314">
        <v>53535</v>
      </c>
      <c r="F1314" t="s">
        <v>9</v>
      </c>
    </row>
    <row r="1315" spans="1:6" x14ac:dyDescent="0.3">
      <c r="A1315">
        <v>2020</v>
      </c>
      <c r="B1315" t="s">
        <v>62</v>
      </c>
      <c r="C1315" t="s">
        <v>25</v>
      </c>
      <c r="D1315">
        <v>20856</v>
      </c>
      <c r="E1315">
        <v>60310</v>
      </c>
      <c r="F1315" t="s">
        <v>7</v>
      </c>
    </row>
    <row r="1316" spans="1:6" x14ac:dyDescent="0.3">
      <c r="A1316">
        <v>2020</v>
      </c>
      <c r="B1316" t="s">
        <v>62</v>
      </c>
      <c r="C1316" t="s">
        <v>26</v>
      </c>
      <c r="D1316">
        <v>66364</v>
      </c>
      <c r="E1316">
        <v>64448</v>
      </c>
      <c r="F1316" t="s">
        <v>7</v>
      </c>
    </row>
    <row r="1317" spans="1:6" x14ac:dyDescent="0.3">
      <c r="A1317">
        <v>2020</v>
      </c>
      <c r="B1317" t="s">
        <v>62</v>
      </c>
      <c r="C1317" t="s">
        <v>27</v>
      </c>
      <c r="D1317">
        <v>24822</v>
      </c>
      <c r="E1317">
        <v>55739</v>
      </c>
      <c r="F1317" t="s">
        <v>9</v>
      </c>
    </row>
    <row r="1318" spans="1:6" x14ac:dyDescent="0.3">
      <c r="A1318">
        <v>2020</v>
      </c>
      <c r="B1318" t="s">
        <v>62</v>
      </c>
      <c r="C1318" t="s">
        <v>28</v>
      </c>
      <c r="D1318">
        <v>19210</v>
      </c>
      <c r="E1318">
        <v>57469</v>
      </c>
      <c r="F1318" t="s">
        <v>9</v>
      </c>
    </row>
    <row r="1319" spans="1:6" x14ac:dyDescent="0.3">
      <c r="A1319">
        <v>2020</v>
      </c>
      <c r="B1319" t="s">
        <v>62</v>
      </c>
      <c r="C1319" t="s">
        <v>29</v>
      </c>
      <c r="D1319">
        <v>7531</v>
      </c>
      <c r="E1319">
        <v>47620</v>
      </c>
      <c r="F1319" t="s">
        <v>7</v>
      </c>
    </row>
    <row r="1320" spans="1:6" x14ac:dyDescent="0.3">
      <c r="A1320">
        <v>2020</v>
      </c>
      <c r="B1320" t="s">
        <v>62</v>
      </c>
      <c r="C1320" t="s">
        <v>30</v>
      </c>
      <c r="D1320">
        <v>48555</v>
      </c>
      <c r="E1320">
        <v>52127</v>
      </c>
      <c r="F1320" t="s">
        <v>7</v>
      </c>
    </row>
    <row r="1321" spans="1:6" x14ac:dyDescent="0.3">
      <c r="A1321">
        <v>2020</v>
      </c>
      <c r="B1321" t="s">
        <v>62</v>
      </c>
      <c r="C1321" t="s">
        <v>31</v>
      </c>
      <c r="D1321">
        <v>4637</v>
      </c>
      <c r="E1321">
        <v>53539</v>
      </c>
      <c r="F1321" t="s">
        <v>9</v>
      </c>
    </row>
    <row r="1322" spans="1:6" x14ac:dyDescent="0.3">
      <c r="A1322">
        <v>2020</v>
      </c>
      <c r="B1322" t="s">
        <v>62</v>
      </c>
      <c r="C1322" t="s">
        <v>32</v>
      </c>
      <c r="D1322">
        <v>12205</v>
      </c>
      <c r="E1322">
        <v>52678</v>
      </c>
      <c r="F1322" t="s">
        <v>7</v>
      </c>
    </row>
    <row r="1323" spans="1:6" x14ac:dyDescent="0.3">
      <c r="A1323">
        <v>2020</v>
      </c>
      <c r="B1323" t="s">
        <v>62</v>
      </c>
      <c r="C1323" t="s">
        <v>33</v>
      </c>
      <c r="D1323">
        <v>8913</v>
      </c>
      <c r="E1323">
        <v>60167</v>
      </c>
      <c r="F1323" t="s">
        <v>9</v>
      </c>
    </row>
    <row r="1324" spans="1:6" x14ac:dyDescent="0.3">
      <c r="A1324">
        <v>2020</v>
      </c>
      <c r="B1324" t="s">
        <v>62</v>
      </c>
      <c r="C1324" t="s">
        <v>34</v>
      </c>
      <c r="D1324">
        <v>4700</v>
      </c>
      <c r="E1324">
        <v>62317</v>
      </c>
      <c r="F1324" t="s">
        <v>7</v>
      </c>
    </row>
    <row r="1325" spans="1:6" x14ac:dyDescent="0.3">
      <c r="A1325">
        <v>2020</v>
      </c>
      <c r="B1325" t="s">
        <v>62</v>
      </c>
      <c r="C1325" t="s">
        <v>35</v>
      </c>
      <c r="D1325">
        <v>37328</v>
      </c>
      <c r="E1325">
        <v>59402</v>
      </c>
      <c r="F1325" t="s">
        <v>7</v>
      </c>
    </row>
    <row r="1326" spans="1:6" x14ac:dyDescent="0.3">
      <c r="A1326">
        <v>2020</v>
      </c>
      <c r="B1326" t="s">
        <v>62</v>
      </c>
      <c r="C1326" t="s">
        <v>36</v>
      </c>
      <c r="D1326">
        <v>10221</v>
      </c>
      <c r="E1326">
        <v>47645</v>
      </c>
      <c r="F1326" t="s">
        <v>9</v>
      </c>
    </row>
    <row r="1327" spans="1:6" x14ac:dyDescent="0.3">
      <c r="A1327">
        <v>2020</v>
      </c>
      <c r="B1327" t="s">
        <v>62</v>
      </c>
      <c r="C1327" t="s">
        <v>37</v>
      </c>
      <c r="D1327">
        <v>67399</v>
      </c>
      <c r="E1327">
        <v>59467</v>
      </c>
      <c r="F1327" t="s">
        <v>9</v>
      </c>
    </row>
    <row r="1328" spans="1:6" x14ac:dyDescent="0.3">
      <c r="A1328">
        <v>2020</v>
      </c>
      <c r="B1328" t="s">
        <v>62</v>
      </c>
      <c r="C1328" t="s">
        <v>38</v>
      </c>
      <c r="D1328">
        <v>27210</v>
      </c>
      <c r="E1328">
        <v>54381</v>
      </c>
      <c r="F1328" t="s">
        <v>7</v>
      </c>
    </row>
    <row r="1329" spans="1:6" x14ac:dyDescent="0.3">
      <c r="A1329">
        <v>2020</v>
      </c>
      <c r="B1329" t="s">
        <v>62</v>
      </c>
      <c r="C1329" t="s">
        <v>39</v>
      </c>
      <c r="D1329">
        <v>2558</v>
      </c>
      <c r="E1329">
        <v>57404</v>
      </c>
      <c r="F1329" t="s">
        <v>7</v>
      </c>
    </row>
    <row r="1330" spans="1:6" x14ac:dyDescent="0.3">
      <c r="A1330">
        <v>2020</v>
      </c>
      <c r="B1330" t="s">
        <v>62</v>
      </c>
      <c r="C1330" t="s">
        <v>40</v>
      </c>
      <c r="D1330">
        <v>34508</v>
      </c>
      <c r="E1330">
        <v>52408</v>
      </c>
      <c r="F1330" t="s">
        <v>9</v>
      </c>
    </row>
    <row r="1331" spans="1:6" x14ac:dyDescent="0.3">
      <c r="A1331">
        <v>2020</v>
      </c>
      <c r="B1331" t="s">
        <v>62</v>
      </c>
      <c r="C1331" t="s">
        <v>41</v>
      </c>
      <c r="D1331">
        <v>13563</v>
      </c>
      <c r="E1331">
        <v>51570</v>
      </c>
      <c r="F1331" t="s">
        <v>9</v>
      </c>
    </row>
    <row r="1332" spans="1:6" x14ac:dyDescent="0.3">
      <c r="A1332">
        <v>2020</v>
      </c>
      <c r="B1332" t="s">
        <v>62</v>
      </c>
      <c r="C1332" t="s">
        <v>42</v>
      </c>
      <c r="D1332">
        <v>15708</v>
      </c>
      <c r="E1332">
        <v>56107</v>
      </c>
      <c r="F1332" t="s">
        <v>9</v>
      </c>
    </row>
    <row r="1333" spans="1:6" x14ac:dyDescent="0.3">
      <c r="A1333">
        <v>2020</v>
      </c>
      <c r="B1333" t="s">
        <v>62</v>
      </c>
      <c r="C1333" t="s">
        <v>43</v>
      </c>
      <c r="D1333">
        <v>57768</v>
      </c>
      <c r="E1333">
        <v>57808</v>
      </c>
      <c r="F1333" t="s">
        <v>9</v>
      </c>
    </row>
    <row r="1334" spans="1:6" x14ac:dyDescent="0.3">
      <c r="A1334">
        <v>2020</v>
      </c>
      <c r="B1334" t="s">
        <v>62</v>
      </c>
      <c r="C1334" t="s">
        <v>44</v>
      </c>
      <c r="D1334">
        <v>4545</v>
      </c>
      <c r="E1334">
        <v>54716</v>
      </c>
      <c r="F1334" t="s">
        <v>9</v>
      </c>
    </row>
    <row r="1335" spans="1:6" x14ac:dyDescent="0.3">
      <c r="A1335">
        <v>2020</v>
      </c>
      <c r="B1335" t="s">
        <v>62</v>
      </c>
      <c r="C1335" t="s">
        <v>45</v>
      </c>
      <c r="D1335">
        <v>11971</v>
      </c>
      <c r="E1335">
        <v>51993</v>
      </c>
      <c r="F1335" t="s">
        <v>7</v>
      </c>
    </row>
    <row r="1336" spans="1:6" x14ac:dyDescent="0.3">
      <c r="A1336">
        <v>2020</v>
      </c>
      <c r="B1336" t="s">
        <v>62</v>
      </c>
      <c r="C1336" t="s">
        <v>46</v>
      </c>
      <c r="D1336">
        <v>2839</v>
      </c>
      <c r="E1336">
        <v>56399</v>
      </c>
      <c r="F1336" t="s">
        <v>7</v>
      </c>
    </row>
    <row r="1337" spans="1:6" x14ac:dyDescent="0.3">
      <c r="A1337">
        <v>2020</v>
      </c>
      <c r="B1337" t="s">
        <v>62</v>
      </c>
      <c r="C1337" t="s">
        <v>47</v>
      </c>
      <c r="D1337">
        <v>16127</v>
      </c>
      <c r="E1337">
        <v>58099</v>
      </c>
      <c r="F1337" t="s">
        <v>9</v>
      </c>
    </row>
    <row r="1338" spans="1:6" x14ac:dyDescent="0.3">
      <c r="A1338">
        <v>2020</v>
      </c>
      <c r="B1338" t="s">
        <v>62</v>
      </c>
      <c r="C1338" t="s">
        <v>48</v>
      </c>
      <c r="D1338">
        <v>90552</v>
      </c>
      <c r="E1338">
        <v>54036</v>
      </c>
      <c r="F1338" t="s">
        <v>7</v>
      </c>
    </row>
    <row r="1339" spans="1:6" x14ac:dyDescent="0.3">
      <c r="A1339">
        <v>2020</v>
      </c>
      <c r="B1339" t="s">
        <v>62</v>
      </c>
      <c r="C1339" t="s">
        <v>49</v>
      </c>
      <c r="D1339">
        <v>12264</v>
      </c>
      <c r="E1339">
        <v>49696</v>
      </c>
      <c r="F1339" t="s">
        <v>7</v>
      </c>
    </row>
    <row r="1340" spans="1:6" x14ac:dyDescent="0.3">
      <c r="A1340">
        <v>2020</v>
      </c>
      <c r="B1340" t="s">
        <v>62</v>
      </c>
      <c r="C1340" t="s">
        <v>50</v>
      </c>
      <c r="D1340">
        <v>2463</v>
      </c>
      <c r="E1340">
        <v>52699</v>
      </c>
      <c r="F1340" t="s">
        <v>9</v>
      </c>
    </row>
    <row r="1341" spans="1:6" x14ac:dyDescent="0.3">
      <c r="A1341">
        <v>2020</v>
      </c>
      <c r="B1341" t="s">
        <v>62</v>
      </c>
      <c r="C1341" t="s">
        <v>51</v>
      </c>
      <c r="D1341">
        <v>43566</v>
      </c>
      <c r="E1341">
        <v>55627</v>
      </c>
      <c r="F1341" t="s">
        <v>9</v>
      </c>
    </row>
    <row r="1342" spans="1:6" x14ac:dyDescent="0.3">
      <c r="A1342">
        <v>2020</v>
      </c>
      <c r="B1342" t="s">
        <v>62</v>
      </c>
      <c r="C1342" t="s">
        <v>52</v>
      </c>
      <c r="D1342">
        <v>61026</v>
      </c>
      <c r="E1342">
        <v>57354</v>
      </c>
      <c r="F1342" t="s">
        <v>7</v>
      </c>
    </row>
    <row r="1343" spans="1:6" x14ac:dyDescent="0.3">
      <c r="A1343">
        <v>2020</v>
      </c>
      <c r="B1343" t="s">
        <v>62</v>
      </c>
      <c r="C1343" t="s">
        <v>53</v>
      </c>
      <c r="D1343">
        <v>5765</v>
      </c>
      <c r="E1343">
        <v>52182</v>
      </c>
      <c r="F1343" t="s">
        <v>7</v>
      </c>
    </row>
    <row r="1344" spans="1:6" x14ac:dyDescent="0.3">
      <c r="A1344">
        <v>2020</v>
      </c>
      <c r="B1344" t="s">
        <v>62</v>
      </c>
      <c r="C1344" t="s">
        <v>54</v>
      </c>
      <c r="D1344">
        <v>28013</v>
      </c>
      <c r="E1344">
        <v>55195</v>
      </c>
      <c r="F1344" t="s">
        <v>9</v>
      </c>
    </row>
    <row r="1345" spans="1:6" x14ac:dyDescent="0.3">
      <c r="A1345">
        <v>2020</v>
      </c>
      <c r="B1345" t="s">
        <v>62</v>
      </c>
      <c r="C1345" t="s">
        <v>55</v>
      </c>
      <c r="D1345">
        <v>3338</v>
      </c>
      <c r="E1345">
        <v>48906</v>
      </c>
      <c r="F1345" t="s">
        <v>7</v>
      </c>
    </row>
    <row r="1346" spans="1:6" x14ac:dyDescent="0.3">
      <c r="A1346">
        <v>2020</v>
      </c>
      <c r="B1346" t="s">
        <v>63</v>
      </c>
      <c r="C1346" t="s">
        <v>6</v>
      </c>
      <c r="D1346">
        <v>10993</v>
      </c>
      <c r="E1346">
        <v>22798</v>
      </c>
      <c r="F1346" t="s">
        <v>9</v>
      </c>
    </row>
    <row r="1347" spans="1:6" x14ac:dyDescent="0.3">
      <c r="A1347">
        <v>2020</v>
      </c>
      <c r="B1347" t="s">
        <v>63</v>
      </c>
      <c r="C1347" t="s">
        <v>8</v>
      </c>
      <c r="D1347">
        <v>13627</v>
      </c>
      <c r="E1347">
        <v>30580</v>
      </c>
      <c r="F1347" t="s">
        <v>7</v>
      </c>
    </row>
    <row r="1348" spans="1:6" x14ac:dyDescent="0.3">
      <c r="A1348">
        <v>2020</v>
      </c>
      <c r="B1348" t="s">
        <v>63</v>
      </c>
      <c r="C1348" t="s">
        <v>10</v>
      </c>
      <c r="D1348">
        <v>7168</v>
      </c>
      <c r="E1348">
        <v>22536</v>
      </c>
      <c r="F1348" t="s">
        <v>7</v>
      </c>
    </row>
    <row r="1349" spans="1:6" x14ac:dyDescent="0.3">
      <c r="A1349">
        <v>2020</v>
      </c>
      <c r="B1349" t="s">
        <v>63</v>
      </c>
      <c r="C1349" t="s">
        <v>11</v>
      </c>
      <c r="D1349">
        <v>111455</v>
      </c>
      <c r="E1349">
        <v>36527</v>
      </c>
      <c r="F1349" t="s">
        <v>9</v>
      </c>
    </row>
    <row r="1350" spans="1:6" x14ac:dyDescent="0.3">
      <c r="A1350">
        <v>2020</v>
      </c>
      <c r="B1350" t="s">
        <v>63</v>
      </c>
      <c r="C1350" t="s">
        <v>12</v>
      </c>
      <c r="D1350">
        <v>16939</v>
      </c>
      <c r="E1350">
        <v>31878</v>
      </c>
      <c r="F1350" t="s">
        <v>9</v>
      </c>
    </row>
    <row r="1351" spans="1:6" x14ac:dyDescent="0.3">
      <c r="A1351">
        <v>2020</v>
      </c>
      <c r="B1351" t="s">
        <v>63</v>
      </c>
      <c r="C1351" t="s">
        <v>13</v>
      </c>
      <c r="D1351">
        <v>10668</v>
      </c>
      <c r="E1351">
        <v>29705</v>
      </c>
      <c r="F1351" t="s">
        <v>7</v>
      </c>
    </row>
    <row r="1352" spans="1:6" x14ac:dyDescent="0.3">
      <c r="A1352">
        <v>2020</v>
      </c>
      <c r="B1352" t="s">
        <v>63</v>
      </c>
      <c r="C1352" t="s">
        <v>14</v>
      </c>
      <c r="D1352">
        <v>2637</v>
      </c>
      <c r="E1352">
        <v>26414</v>
      </c>
      <c r="F1352" t="s">
        <v>7</v>
      </c>
    </row>
    <row r="1353" spans="1:6" x14ac:dyDescent="0.3">
      <c r="A1353">
        <v>2020</v>
      </c>
      <c r="B1353" t="s">
        <v>63</v>
      </c>
      <c r="C1353" t="s">
        <v>15</v>
      </c>
      <c r="D1353">
        <v>56587</v>
      </c>
      <c r="E1353">
        <v>31881</v>
      </c>
      <c r="F1353" t="s">
        <v>9</v>
      </c>
    </row>
    <row r="1354" spans="1:6" x14ac:dyDescent="0.3">
      <c r="A1354">
        <v>2020</v>
      </c>
      <c r="B1354" t="s">
        <v>63</v>
      </c>
      <c r="C1354" t="s">
        <v>16</v>
      </c>
      <c r="D1354">
        <v>24275</v>
      </c>
      <c r="E1354">
        <v>26604</v>
      </c>
      <c r="F1354" t="s">
        <v>9</v>
      </c>
    </row>
    <row r="1355" spans="1:6" x14ac:dyDescent="0.3">
      <c r="A1355">
        <v>2020</v>
      </c>
      <c r="B1355" t="s">
        <v>63</v>
      </c>
      <c r="C1355" t="s">
        <v>17</v>
      </c>
      <c r="D1355">
        <v>5008</v>
      </c>
      <c r="E1355">
        <v>23141</v>
      </c>
      <c r="F1355" t="s">
        <v>9</v>
      </c>
    </row>
    <row r="1356" spans="1:6" x14ac:dyDescent="0.3">
      <c r="A1356">
        <v>2020</v>
      </c>
      <c r="B1356" t="s">
        <v>63</v>
      </c>
      <c r="C1356" t="s">
        <v>18</v>
      </c>
      <c r="D1356">
        <v>32619</v>
      </c>
      <c r="E1356">
        <v>29765</v>
      </c>
      <c r="F1356" t="s">
        <v>9</v>
      </c>
    </row>
    <row r="1357" spans="1:6" x14ac:dyDescent="0.3">
      <c r="A1357">
        <v>2020</v>
      </c>
      <c r="B1357" t="s">
        <v>63</v>
      </c>
      <c r="C1357" t="s">
        <v>19</v>
      </c>
      <c r="D1357">
        <v>15564</v>
      </c>
      <c r="E1357">
        <v>24981</v>
      </c>
      <c r="F1357" t="s">
        <v>9</v>
      </c>
    </row>
    <row r="1358" spans="1:6" x14ac:dyDescent="0.3">
      <c r="A1358">
        <v>2020</v>
      </c>
      <c r="B1358" t="s">
        <v>63</v>
      </c>
      <c r="C1358" t="s">
        <v>20</v>
      </c>
      <c r="D1358">
        <v>8670</v>
      </c>
      <c r="E1358">
        <v>22799</v>
      </c>
      <c r="F1358" t="s">
        <v>7</v>
      </c>
    </row>
    <row r="1359" spans="1:6" x14ac:dyDescent="0.3">
      <c r="A1359">
        <v>2020</v>
      </c>
      <c r="B1359" t="s">
        <v>63</v>
      </c>
      <c r="C1359" t="s">
        <v>21</v>
      </c>
      <c r="D1359">
        <v>6895</v>
      </c>
      <c r="E1359">
        <v>22764</v>
      </c>
      <c r="F1359" t="s">
        <v>7</v>
      </c>
    </row>
    <row r="1360" spans="1:6" x14ac:dyDescent="0.3">
      <c r="A1360">
        <v>2020</v>
      </c>
      <c r="B1360" t="s">
        <v>63</v>
      </c>
      <c r="C1360" t="s">
        <v>22</v>
      </c>
      <c r="D1360">
        <v>10080</v>
      </c>
      <c r="E1360">
        <v>23719</v>
      </c>
      <c r="F1360" t="s">
        <v>9</v>
      </c>
    </row>
    <row r="1361" spans="1:6" x14ac:dyDescent="0.3">
      <c r="A1361">
        <v>2020</v>
      </c>
      <c r="B1361" t="s">
        <v>63</v>
      </c>
      <c r="C1361" t="s">
        <v>23</v>
      </c>
      <c r="D1361">
        <v>12415</v>
      </c>
      <c r="E1361">
        <v>27264</v>
      </c>
      <c r="F1361" t="s">
        <v>7</v>
      </c>
    </row>
    <row r="1362" spans="1:6" x14ac:dyDescent="0.3">
      <c r="A1362">
        <v>2020</v>
      </c>
      <c r="B1362" t="s">
        <v>63</v>
      </c>
      <c r="C1362" t="s">
        <v>24</v>
      </c>
      <c r="D1362">
        <v>5047</v>
      </c>
      <c r="E1362">
        <v>28087</v>
      </c>
      <c r="F1362" t="s">
        <v>7</v>
      </c>
    </row>
    <row r="1363" spans="1:6" x14ac:dyDescent="0.3">
      <c r="A1363">
        <v>2020</v>
      </c>
      <c r="B1363" t="s">
        <v>63</v>
      </c>
      <c r="C1363" t="s">
        <v>25</v>
      </c>
      <c r="D1363">
        <v>14772</v>
      </c>
      <c r="E1363">
        <v>30012</v>
      </c>
      <c r="F1363" t="s">
        <v>9</v>
      </c>
    </row>
    <row r="1364" spans="1:6" x14ac:dyDescent="0.3">
      <c r="A1364">
        <v>2020</v>
      </c>
      <c r="B1364" t="s">
        <v>63</v>
      </c>
      <c r="C1364" t="s">
        <v>26</v>
      </c>
      <c r="D1364">
        <v>20642</v>
      </c>
      <c r="E1364">
        <v>33758</v>
      </c>
      <c r="F1364" t="s">
        <v>9</v>
      </c>
    </row>
    <row r="1365" spans="1:6" x14ac:dyDescent="0.3">
      <c r="A1365">
        <v>2020</v>
      </c>
      <c r="B1365" t="s">
        <v>63</v>
      </c>
      <c r="C1365" t="s">
        <v>27</v>
      </c>
      <c r="D1365">
        <v>22025</v>
      </c>
      <c r="E1365">
        <v>26566</v>
      </c>
      <c r="F1365" t="s">
        <v>7</v>
      </c>
    </row>
    <row r="1366" spans="1:6" x14ac:dyDescent="0.3">
      <c r="A1366">
        <v>2020</v>
      </c>
      <c r="B1366" t="s">
        <v>63</v>
      </c>
      <c r="C1366" t="s">
        <v>28</v>
      </c>
      <c r="D1366">
        <v>15294</v>
      </c>
      <c r="E1366">
        <v>28507</v>
      </c>
      <c r="F1366" t="s">
        <v>7</v>
      </c>
    </row>
    <row r="1367" spans="1:6" x14ac:dyDescent="0.3">
      <c r="A1367">
        <v>2020</v>
      </c>
      <c r="B1367" t="s">
        <v>63</v>
      </c>
      <c r="C1367" t="s">
        <v>29</v>
      </c>
      <c r="D1367">
        <v>6464</v>
      </c>
      <c r="E1367">
        <v>23523</v>
      </c>
      <c r="F1367" t="s">
        <v>9</v>
      </c>
    </row>
    <row r="1368" spans="1:6" x14ac:dyDescent="0.3">
      <c r="A1368">
        <v>2020</v>
      </c>
      <c r="B1368" t="s">
        <v>63</v>
      </c>
      <c r="C1368" t="s">
        <v>30</v>
      </c>
      <c r="D1368">
        <v>14797</v>
      </c>
      <c r="E1368">
        <v>26892</v>
      </c>
      <c r="F1368" t="s">
        <v>7</v>
      </c>
    </row>
    <row r="1369" spans="1:6" x14ac:dyDescent="0.3">
      <c r="A1369">
        <v>2020</v>
      </c>
      <c r="B1369" t="s">
        <v>63</v>
      </c>
      <c r="C1369" t="s">
        <v>31</v>
      </c>
      <c r="D1369">
        <v>5071</v>
      </c>
      <c r="E1369">
        <v>25150</v>
      </c>
      <c r="F1369" t="s">
        <v>9</v>
      </c>
    </row>
    <row r="1370" spans="1:6" x14ac:dyDescent="0.3">
      <c r="A1370">
        <v>2020</v>
      </c>
      <c r="B1370" t="s">
        <v>63</v>
      </c>
      <c r="C1370" t="s">
        <v>32</v>
      </c>
      <c r="D1370">
        <v>5561</v>
      </c>
      <c r="E1370">
        <v>22715</v>
      </c>
      <c r="F1370" t="s">
        <v>7</v>
      </c>
    </row>
    <row r="1371" spans="1:6" x14ac:dyDescent="0.3">
      <c r="A1371">
        <v>2020</v>
      </c>
      <c r="B1371" t="s">
        <v>63</v>
      </c>
      <c r="C1371" t="s">
        <v>33</v>
      </c>
      <c r="D1371">
        <v>8499</v>
      </c>
      <c r="E1371">
        <v>39688</v>
      </c>
      <c r="F1371" t="s">
        <v>7</v>
      </c>
    </row>
    <row r="1372" spans="1:6" x14ac:dyDescent="0.3">
      <c r="A1372">
        <v>2020</v>
      </c>
      <c r="B1372" t="s">
        <v>63</v>
      </c>
      <c r="C1372" t="s">
        <v>34</v>
      </c>
      <c r="D1372">
        <v>4595</v>
      </c>
      <c r="E1372">
        <v>27945</v>
      </c>
      <c r="F1372" t="s">
        <v>9</v>
      </c>
    </row>
    <row r="1373" spans="1:6" x14ac:dyDescent="0.3">
      <c r="A1373">
        <v>2020</v>
      </c>
      <c r="B1373" t="s">
        <v>63</v>
      </c>
      <c r="C1373" t="s">
        <v>35</v>
      </c>
      <c r="D1373">
        <v>24132</v>
      </c>
      <c r="E1373">
        <v>32316</v>
      </c>
      <c r="F1373" t="s">
        <v>9</v>
      </c>
    </row>
    <row r="1374" spans="1:6" x14ac:dyDescent="0.3">
      <c r="A1374">
        <v>2020</v>
      </c>
      <c r="B1374" t="s">
        <v>63</v>
      </c>
      <c r="C1374" t="s">
        <v>36</v>
      </c>
      <c r="D1374">
        <v>5107</v>
      </c>
      <c r="E1374">
        <v>24651</v>
      </c>
      <c r="F1374" t="s">
        <v>7</v>
      </c>
    </row>
    <row r="1375" spans="1:6" x14ac:dyDescent="0.3">
      <c r="A1375">
        <v>2020</v>
      </c>
      <c r="B1375" t="s">
        <v>63</v>
      </c>
      <c r="C1375" t="s">
        <v>37</v>
      </c>
      <c r="D1375">
        <v>66285</v>
      </c>
      <c r="E1375">
        <v>39850</v>
      </c>
      <c r="F1375" t="s">
        <v>7</v>
      </c>
    </row>
    <row r="1376" spans="1:6" x14ac:dyDescent="0.3">
      <c r="A1376">
        <v>2020</v>
      </c>
      <c r="B1376" t="s">
        <v>63</v>
      </c>
      <c r="C1376" t="s">
        <v>38</v>
      </c>
      <c r="D1376">
        <v>25859</v>
      </c>
      <c r="E1376">
        <v>25767</v>
      </c>
      <c r="F1376" t="s">
        <v>9</v>
      </c>
    </row>
    <row r="1377" spans="1:6" x14ac:dyDescent="0.3">
      <c r="A1377">
        <v>2020</v>
      </c>
      <c r="B1377" t="s">
        <v>63</v>
      </c>
      <c r="C1377" t="s">
        <v>39</v>
      </c>
      <c r="D1377">
        <v>2627</v>
      </c>
      <c r="E1377">
        <v>23889</v>
      </c>
      <c r="F1377" t="s">
        <v>9</v>
      </c>
    </row>
    <row r="1378" spans="1:6" x14ac:dyDescent="0.3">
      <c r="A1378">
        <v>2020</v>
      </c>
      <c r="B1378" t="s">
        <v>63</v>
      </c>
      <c r="C1378" t="s">
        <v>40</v>
      </c>
      <c r="D1378">
        <v>28523</v>
      </c>
      <c r="E1378">
        <v>25459</v>
      </c>
      <c r="F1378" t="s">
        <v>9</v>
      </c>
    </row>
    <row r="1379" spans="1:6" x14ac:dyDescent="0.3">
      <c r="A1379">
        <v>2020</v>
      </c>
      <c r="B1379" t="s">
        <v>63</v>
      </c>
      <c r="C1379" t="s">
        <v>41</v>
      </c>
      <c r="D1379">
        <v>9140</v>
      </c>
      <c r="E1379">
        <v>24204</v>
      </c>
      <c r="F1379" t="s">
        <v>9</v>
      </c>
    </row>
    <row r="1380" spans="1:6" x14ac:dyDescent="0.3">
      <c r="A1380">
        <v>2020</v>
      </c>
      <c r="B1380" t="s">
        <v>63</v>
      </c>
      <c r="C1380" t="s">
        <v>42</v>
      </c>
      <c r="D1380">
        <v>13794</v>
      </c>
      <c r="E1380">
        <v>28754</v>
      </c>
      <c r="F1380" t="s">
        <v>9</v>
      </c>
    </row>
    <row r="1381" spans="1:6" x14ac:dyDescent="0.3">
      <c r="A1381">
        <v>2020</v>
      </c>
      <c r="B1381" t="s">
        <v>63</v>
      </c>
      <c r="C1381" t="s">
        <v>43</v>
      </c>
      <c r="D1381">
        <v>33471</v>
      </c>
      <c r="E1381">
        <v>27102</v>
      </c>
      <c r="F1381" t="s">
        <v>7</v>
      </c>
    </row>
    <row r="1382" spans="1:6" x14ac:dyDescent="0.3">
      <c r="A1382">
        <v>2020</v>
      </c>
      <c r="B1382" t="s">
        <v>63</v>
      </c>
      <c r="C1382" t="s">
        <v>44</v>
      </c>
      <c r="D1382">
        <v>3748</v>
      </c>
      <c r="E1382">
        <v>28818</v>
      </c>
      <c r="F1382" t="s">
        <v>7</v>
      </c>
    </row>
    <row r="1383" spans="1:6" x14ac:dyDescent="0.3">
      <c r="A1383">
        <v>2020</v>
      </c>
      <c r="B1383" t="s">
        <v>63</v>
      </c>
      <c r="C1383" t="s">
        <v>45</v>
      </c>
      <c r="D1383">
        <v>12841</v>
      </c>
      <c r="E1383">
        <v>23991</v>
      </c>
      <c r="F1383" t="s">
        <v>9</v>
      </c>
    </row>
    <row r="1384" spans="1:6" x14ac:dyDescent="0.3">
      <c r="A1384">
        <v>2020</v>
      </c>
      <c r="B1384" t="s">
        <v>63</v>
      </c>
      <c r="C1384" t="s">
        <v>46</v>
      </c>
      <c r="D1384">
        <v>3149</v>
      </c>
      <c r="E1384">
        <v>22954</v>
      </c>
      <c r="F1384" t="s">
        <v>7</v>
      </c>
    </row>
    <row r="1385" spans="1:6" x14ac:dyDescent="0.3">
      <c r="A1385">
        <v>2020</v>
      </c>
      <c r="B1385" t="s">
        <v>63</v>
      </c>
      <c r="C1385" t="s">
        <v>47</v>
      </c>
      <c r="D1385">
        <v>16427</v>
      </c>
      <c r="E1385">
        <v>29524</v>
      </c>
      <c r="F1385" t="s">
        <v>7</v>
      </c>
    </row>
    <row r="1386" spans="1:6" x14ac:dyDescent="0.3">
      <c r="A1386">
        <v>2020</v>
      </c>
      <c r="B1386" t="s">
        <v>63</v>
      </c>
      <c r="C1386" t="s">
        <v>48</v>
      </c>
      <c r="D1386">
        <v>62760</v>
      </c>
      <c r="E1386">
        <v>27861</v>
      </c>
      <c r="F1386" t="s">
        <v>9</v>
      </c>
    </row>
    <row r="1387" spans="1:6" x14ac:dyDescent="0.3">
      <c r="A1387">
        <v>2020</v>
      </c>
      <c r="B1387" t="s">
        <v>63</v>
      </c>
      <c r="C1387" t="s">
        <v>49</v>
      </c>
      <c r="D1387">
        <v>7374</v>
      </c>
      <c r="E1387">
        <v>26121</v>
      </c>
      <c r="F1387" t="s">
        <v>9</v>
      </c>
    </row>
    <row r="1388" spans="1:6" x14ac:dyDescent="0.3">
      <c r="A1388">
        <v>2020</v>
      </c>
      <c r="B1388" t="s">
        <v>63</v>
      </c>
      <c r="C1388" t="s">
        <v>50</v>
      </c>
      <c r="D1388">
        <v>2279</v>
      </c>
      <c r="E1388">
        <v>29107</v>
      </c>
      <c r="F1388" t="s">
        <v>7</v>
      </c>
    </row>
    <row r="1389" spans="1:6" x14ac:dyDescent="0.3">
      <c r="A1389">
        <v>2020</v>
      </c>
      <c r="B1389" t="s">
        <v>63</v>
      </c>
      <c r="C1389" t="s">
        <v>51</v>
      </c>
      <c r="D1389">
        <v>20479</v>
      </c>
      <c r="E1389">
        <v>26678</v>
      </c>
      <c r="F1389" t="s">
        <v>7</v>
      </c>
    </row>
    <row r="1390" spans="1:6" x14ac:dyDescent="0.3">
      <c r="A1390">
        <v>2020</v>
      </c>
      <c r="B1390" t="s">
        <v>63</v>
      </c>
      <c r="C1390" t="s">
        <v>52</v>
      </c>
      <c r="D1390">
        <v>20431</v>
      </c>
      <c r="E1390">
        <v>31357</v>
      </c>
      <c r="F1390" t="s">
        <v>9</v>
      </c>
    </row>
    <row r="1391" spans="1:6" x14ac:dyDescent="0.3">
      <c r="A1391">
        <v>2020</v>
      </c>
      <c r="B1391" t="s">
        <v>63</v>
      </c>
      <c r="C1391" t="s">
        <v>53</v>
      </c>
      <c r="D1391">
        <v>4722</v>
      </c>
      <c r="E1391">
        <v>23916</v>
      </c>
      <c r="F1391" t="s">
        <v>7</v>
      </c>
    </row>
    <row r="1392" spans="1:6" x14ac:dyDescent="0.3">
      <c r="A1392">
        <v>2020</v>
      </c>
      <c r="B1392" t="s">
        <v>63</v>
      </c>
      <c r="C1392" t="s">
        <v>54</v>
      </c>
      <c r="D1392">
        <v>16931</v>
      </c>
      <c r="E1392">
        <v>24305</v>
      </c>
      <c r="F1392" t="s">
        <v>9</v>
      </c>
    </row>
    <row r="1393" spans="1:6" x14ac:dyDescent="0.3">
      <c r="A1393">
        <v>2020</v>
      </c>
      <c r="B1393" t="s">
        <v>63</v>
      </c>
      <c r="C1393" t="s">
        <v>55</v>
      </c>
      <c r="D1393">
        <v>2383</v>
      </c>
      <c r="E1393">
        <v>27270</v>
      </c>
      <c r="F1393" t="s">
        <v>7</v>
      </c>
    </row>
    <row r="1394" spans="1:6" x14ac:dyDescent="0.3">
      <c r="A1394">
        <v>2020</v>
      </c>
      <c r="B1394" t="s">
        <v>64</v>
      </c>
      <c r="C1394" t="s">
        <v>6</v>
      </c>
      <c r="D1394">
        <v>10102</v>
      </c>
      <c r="E1394">
        <v>43839</v>
      </c>
      <c r="F1394" t="s">
        <v>7</v>
      </c>
    </row>
    <row r="1395" spans="1:6" x14ac:dyDescent="0.3">
      <c r="A1395">
        <v>2020</v>
      </c>
      <c r="B1395" t="s">
        <v>64</v>
      </c>
      <c r="C1395" t="s">
        <v>8</v>
      </c>
      <c r="D1395">
        <v>11119</v>
      </c>
      <c r="E1395">
        <v>43697</v>
      </c>
      <c r="F1395" t="s">
        <v>9</v>
      </c>
    </row>
    <row r="1396" spans="1:6" x14ac:dyDescent="0.3">
      <c r="A1396">
        <v>2020</v>
      </c>
      <c r="B1396" t="s">
        <v>64</v>
      </c>
      <c r="C1396" t="s">
        <v>10</v>
      </c>
      <c r="D1396">
        <v>5345</v>
      </c>
      <c r="E1396">
        <v>40843</v>
      </c>
      <c r="F1396" t="s">
        <v>9</v>
      </c>
    </row>
    <row r="1397" spans="1:6" x14ac:dyDescent="0.3">
      <c r="A1397">
        <v>2020</v>
      </c>
      <c r="B1397" t="s">
        <v>64</v>
      </c>
      <c r="C1397" t="s">
        <v>11</v>
      </c>
      <c r="D1397">
        <v>95398</v>
      </c>
      <c r="E1397">
        <v>46668</v>
      </c>
      <c r="F1397" t="s">
        <v>7</v>
      </c>
    </row>
    <row r="1398" spans="1:6" x14ac:dyDescent="0.3">
      <c r="A1398">
        <v>2020</v>
      </c>
      <c r="B1398" t="s">
        <v>64</v>
      </c>
      <c r="C1398" t="s">
        <v>12</v>
      </c>
      <c r="D1398">
        <v>16405</v>
      </c>
      <c r="E1398">
        <v>46987</v>
      </c>
      <c r="F1398" t="s">
        <v>7</v>
      </c>
    </row>
    <row r="1399" spans="1:6" x14ac:dyDescent="0.3">
      <c r="A1399">
        <v>2020</v>
      </c>
      <c r="B1399" t="s">
        <v>64</v>
      </c>
      <c r="C1399" t="s">
        <v>13</v>
      </c>
      <c r="D1399">
        <v>17517</v>
      </c>
      <c r="E1399">
        <v>39615</v>
      </c>
      <c r="F1399" t="s">
        <v>9</v>
      </c>
    </row>
    <row r="1400" spans="1:6" x14ac:dyDescent="0.3">
      <c r="A1400">
        <v>2020</v>
      </c>
      <c r="B1400" t="s">
        <v>64</v>
      </c>
      <c r="C1400" t="s">
        <v>14</v>
      </c>
      <c r="D1400">
        <v>2054</v>
      </c>
      <c r="E1400">
        <v>40259</v>
      </c>
      <c r="F1400" t="s">
        <v>9</v>
      </c>
    </row>
    <row r="1401" spans="1:6" x14ac:dyDescent="0.3">
      <c r="A1401">
        <v>2020</v>
      </c>
      <c r="B1401" t="s">
        <v>64</v>
      </c>
      <c r="C1401" t="s">
        <v>15</v>
      </c>
      <c r="D1401">
        <v>55687</v>
      </c>
      <c r="E1401">
        <v>42402</v>
      </c>
      <c r="F1401" t="s">
        <v>9</v>
      </c>
    </row>
    <row r="1402" spans="1:6" x14ac:dyDescent="0.3">
      <c r="A1402">
        <v>2020</v>
      </c>
      <c r="B1402" t="s">
        <v>64</v>
      </c>
      <c r="C1402" t="s">
        <v>16</v>
      </c>
      <c r="D1402">
        <v>17999</v>
      </c>
      <c r="E1402">
        <v>42377</v>
      </c>
      <c r="F1402" t="s">
        <v>9</v>
      </c>
    </row>
    <row r="1403" spans="1:6" x14ac:dyDescent="0.3">
      <c r="A1403">
        <v>2020</v>
      </c>
      <c r="B1403" t="s">
        <v>64</v>
      </c>
      <c r="C1403" t="s">
        <v>17</v>
      </c>
      <c r="D1403">
        <v>3985</v>
      </c>
      <c r="E1403">
        <v>37284</v>
      </c>
      <c r="F1403" t="s">
        <v>9</v>
      </c>
    </row>
    <row r="1404" spans="1:6" x14ac:dyDescent="0.3">
      <c r="A1404">
        <v>2020</v>
      </c>
      <c r="B1404" t="s">
        <v>64</v>
      </c>
      <c r="C1404" t="s">
        <v>18</v>
      </c>
      <c r="D1404">
        <v>39449</v>
      </c>
      <c r="E1404">
        <v>48392</v>
      </c>
      <c r="F1404" t="s">
        <v>7</v>
      </c>
    </row>
    <row r="1405" spans="1:6" x14ac:dyDescent="0.3">
      <c r="A1405">
        <v>2020</v>
      </c>
      <c r="B1405" t="s">
        <v>64</v>
      </c>
      <c r="C1405" t="s">
        <v>19</v>
      </c>
      <c r="D1405">
        <v>13122</v>
      </c>
      <c r="E1405">
        <v>38900</v>
      </c>
      <c r="F1405" t="s">
        <v>7</v>
      </c>
    </row>
    <row r="1406" spans="1:6" x14ac:dyDescent="0.3">
      <c r="A1406">
        <v>2020</v>
      </c>
      <c r="B1406" t="s">
        <v>64</v>
      </c>
      <c r="C1406" t="s">
        <v>20</v>
      </c>
      <c r="D1406">
        <v>8669</v>
      </c>
      <c r="E1406">
        <v>40313</v>
      </c>
      <c r="F1406" t="s">
        <v>9</v>
      </c>
    </row>
    <row r="1407" spans="1:6" x14ac:dyDescent="0.3">
      <c r="A1407">
        <v>2020</v>
      </c>
      <c r="B1407" t="s">
        <v>64</v>
      </c>
      <c r="C1407" t="s">
        <v>21</v>
      </c>
      <c r="D1407">
        <v>5983</v>
      </c>
      <c r="E1407">
        <v>40478</v>
      </c>
      <c r="F1407" t="s">
        <v>7</v>
      </c>
    </row>
    <row r="1408" spans="1:6" x14ac:dyDescent="0.3">
      <c r="A1408">
        <v>2020</v>
      </c>
      <c r="B1408" t="s">
        <v>64</v>
      </c>
      <c r="C1408" t="s">
        <v>22</v>
      </c>
      <c r="D1408">
        <v>10697</v>
      </c>
      <c r="E1408">
        <v>39616</v>
      </c>
      <c r="F1408" t="s">
        <v>7</v>
      </c>
    </row>
    <row r="1409" spans="1:6" x14ac:dyDescent="0.3">
      <c r="A1409">
        <v>2020</v>
      </c>
      <c r="B1409" t="s">
        <v>64</v>
      </c>
      <c r="C1409" t="s">
        <v>23</v>
      </c>
      <c r="D1409">
        <v>9230</v>
      </c>
      <c r="E1409">
        <v>43854</v>
      </c>
      <c r="F1409" t="s">
        <v>9</v>
      </c>
    </row>
    <row r="1410" spans="1:6" x14ac:dyDescent="0.3">
      <c r="A1410">
        <v>2020</v>
      </c>
      <c r="B1410" t="s">
        <v>64</v>
      </c>
      <c r="C1410" t="s">
        <v>24</v>
      </c>
      <c r="D1410">
        <v>3832</v>
      </c>
      <c r="E1410">
        <v>39967</v>
      </c>
      <c r="F1410" t="s">
        <v>9</v>
      </c>
    </row>
    <row r="1411" spans="1:6" x14ac:dyDescent="0.3">
      <c r="A1411">
        <v>2020</v>
      </c>
      <c r="B1411" t="s">
        <v>64</v>
      </c>
      <c r="C1411" t="s">
        <v>25</v>
      </c>
      <c r="D1411">
        <v>19354</v>
      </c>
      <c r="E1411">
        <v>49222</v>
      </c>
      <c r="F1411" t="s">
        <v>7</v>
      </c>
    </row>
    <row r="1412" spans="1:6" x14ac:dyDescent="0.3">
      <c r="A1412">
        <v>2020</v>
      </c>
      <c r="B1412" t="s">
        <v>64</v>
      </c>
      <c r="C1412" t="s">
        <v>26</v>
      </c>
      <c r="D1412">
        <v>21621</v>
      </c>
      <c r="E1412">
        <v>44569</v>
      </c>
      <c r="F1412" t="s">
        <v>7</v>
      </c>
    </row>
    <row r="1413" spans="1:6" x14ac:dyDescent="0.3">
      <c r="A1413">
        <v>2020</v>
      </c>
      <c r="B1413" t="s">
        <v>64</v>
      </c>
      <c r="C1413" t="s">
        <v>27</v>
      </c>
      <c r="D1413">
        <v>31024</v>
      </c>
      <c r="E1413">
        <v>39275</v>
      </c>
      <c r="F1413" t="s">
        <v>9</v>
      </c>
    </row>
    <row r="1414" spans="1:6" x14ac:dyDescent="0.3">
      <c r="A1414">
        <v>2020</v>
      </c>
      <c r="B1414" t="s">
        <v>64</v>
      </c>
      <c r="C1414" t="s">
        <v>28</v>
      </c>
      <c r="D1414">
        <v>17099</v>
      </c>
      <c r="E1414">
        <v>40221</v>
      </c>
      <c r="F1414" t="s">
        <v>7</v>
      </c>
    </row>
    <row r="1415" spans="1:6" x14ac:dyDescent="0.3">
      <c r="A1415">
        <v>2020</v>
      </c>
      <c r="B1415" t="s">
        <v>64</v>
      </c>
      <c r="C1415" t="s">
        <v>29</v>
      </c>
      <c r="D1415">
        <v>4645</v>
      </c>
      <c r="E1415">
        <v>40491</v>
      </c>
      <c r="F1415" t="s">
        <v>9</v>
      </c>
    </row>
    <row r="1416" spans="1:6" x14ac:dyDescent="0.3">
      <c r="A1416">
        <v>2020</v>
      </c>
      <c r="B1416" t="s">
        <v>64</v>
      </c>
      <c r="C1416" t="s">
        <v>30</v>
      </c>
      <c r="D1416">
        <v>12996</v>
      </c>
      <c r="E1416">
        <v>40075</v>
      </c>
      <c r="F1416" t="s">
        <v>7</v>
      </c>
    </row>
    <row r="1417" spans="1:6" x14ac:dyDescent="0.3">
      <c r="A1417">
        <v>2020</v>
      </c>
      <c r="B1417" t="s">
        <v>64</v>
      </c>
      <c r="C1417" t="s">
        <v>31</v>
      </c>
      <c r="D1417">
        <v>4285</v>
      </c>
      <c r="E1417">
        <v>36293</v>
      </c>
      <c r="F1417" t="s">
        <v>7</v>
      </c>
    </row>
    <row r="1418" spans="1:6" x14ac:dyDescent="0.3">
      <c r="A1418">
        <v>2020</v>
      </c>
      <c r="B1418" t="s">
        <v>64</v>
      </c>
      <c r="C1418" t="s">
        <v>32</v>
      </c>
      <c r="D1418">
        <v>4614</v>
      </c>
      <c r="E1418">
        <v>38212</v>
      </c>
      <c r="F1418" t="s">
        <v>9</v>
      </c>
    </row>
    <row r="1419" spans="1:6" x14ac:dyDescent="0.3">
      <c r="A1419">
        <v>2020</v>
      </c>
      <c r="B1419" t="s">
        <v>64</v>
      </c>
      <c r="C1419" t="s">
        <v>33</v>
      </c>
      <c r="D1419">
        <v>5080</v>
      </c>
      <c r="E1419">
        <v>43484</v>
      </c>
      <c r="F1419" t="s">
        <v>9</v>
      </c>
    </row>
    <row r="1420" spans="1:6" x14ac:dyDescent="0.3">
      <c r="A1420">
        <v>2020</v>
      </c>
      <c r="B1420" t="s">
        <v>64</v>
      </c>
      <c r="C1420" t="s">
        <v>34</v>
      </c>
      <c r="D1420">
        <v>3934</v>
      </c>
      <c r="E1420">
        <v>43927</v>
      </c>
      <c r="F1420" t="s">
        <v>7</v>
      </c>
    </row>
    <row r="1421" spans="1:6" x14ac:dyDescent="0.3">
      <c r="A1421">
        <v>2020</v>
      </c>
      <c r="B1421" t="s">
        <v>64</v>
      </c>
      <c r="C1421" t="s">
        <v>35</v>
      </c>
      <c r="D1421">
        <v>24105</v>
      </c>
      <c r="E1421">
        <v>42518</v>
      </c>
      <c r="F1421" t="s">
        <v>7</v>
      </c>
    </row>
    <row r="1422" spans="1:6" x14ac:dyDescent="0.3">
      <c r="A1422">
        <v>2020</v>
      </c>
      <c r="B1422" t="s">
        <v>64</v>
      </c>
      <c r="C1422" t="s">
        <v>36</v>
      </c>
      <c r="D1422">
        <v>4073</v>
      </c>
      <c r="E1422">
        <v>40365</v>
      </c>
      <c r="F1422" t="s">
        <v>9</v>
      </c>
    </row>
    <row r="1423" spans="1:6" x14ac:dyDescent="0.3">
      <c r="A1423">
        <v>2020</v>
      </c>
      <c r="B1423" t="s">
        <v>64</v>
      </c>
      <c r="C1423" t="s">
        <v>37</v>
      </c>
      <c r="D1423">
        <v>73275</v>
      </c>
      <c r="E1423">
        <v>47910</v>
      </c>
      <c r="F1423" t="s">
        <v>9</v>
      </c>
    </row>
    <row r="1424" spans="1:6" x14ac:dyDescent="0.3">
      <c r="A1424">
        <v>2020</v>
      </c>
      <c r="B1424" t="s">
        <v>64</v>
      </c>
      <c r="C1424" t="s">
        <v>38</v>
      </c>
      <c r="D1424">
        <v>23444</v>
      </c>
      <c r="E1424">
        <v>41102</v>
      </c>
      <c r="F1424" t="s">
        <v>9</v>
      </c>
    </row>
    <row r="1425" spans="1:6" x14ac:dyDescent="0.3">
      <c r="A1425">
        <v>2020</v>
      </c>
      <c r="B1425" t="s">
        <v>64</v>
      </c>
      <c r="C1425" t="s">
        <v>39</v>
      </c>
      <c r="D1425">
        <v>2051</v>
      </c>
      <c r="E1425">
        <v>43216</v>
      </c>
      <c r="F1425" t="s">
        <v>9</v>
      </c>
    </row>
    <row r="1426" spans="1:6" x14ac:dyDescent="0.3">
      <c r="A1426">
        <v>2020</v>
      </c>
      <c r="B1426" t="s">
        <v>64</v>
      </c>
      <c r="C1426" t="s">
        <v>40</v>
      </c>
      <c r="D1426">
        <v>23542</v>
      </c>
      <c r="E1426">
        <v>40001</v>
      </c>
      <c r="F1426" t="s">
        <v>9</v>
      </c>
    </row>
    <row r="1427" spans="1:6" x14ac:dyDescent="0.3">
      <c r="A1427">
        <v>2020</v>
      </c>
      <c r="B1427" t="s">
        <v>64</v>
      </c>
      <c r="C1427" t="s">
        <v>41</v>
      </c>
      <c r="D1427">
        <v>6640</v>
      </c>
      <c r="E1427">
        <v>41221</v>
      </c>
      <c r="F1427" t="s">
        <v>7</v>
      </c>
    </row>
    <row r="1428" spans="1:6" x14ac:dyDescent="0.3">
      <c r="A1428">
        <v>2020</v>
      </c>
      <c r="B1428" t="s">
        <v>64</v>
      </c>
      <c r="C1428" t="s">
        <v>42</v>
      </c>
      <c r="D1428">
        <v>24302</v>
      </c>
      <c r="E1428">
        <v>40031</v>
      </c>
      <c r="F1428" t="s">
        <v>7</v>
      </c>
    </row>
    <row r="1429" spans="1:6" x14ac:dyDescent="0.3">
      <c r="A1429">
        <v>2020</v>
      </c>
      <c r="B1429" t="s">
        <v>64</v>
      </c>
      <c r="C1429" t="s">
        <v>43</v>
      </c>
      <c r="D1429">
        <v>32530</v>
      </c>
      <c r="E1429">
        <v>39988</v>
      </c>
      <c r="F1429" t="s">
        <v>9</v>
      </c>
    </row>
    <row r="1430" spans="1:6" x14ac:dyDescent="0.3">
      <c r="A1430">
        <v>2020</v>
      </c>
      <c r="B1430" t="s">
        <v>64</v>
      </c>
      <c r="C1430" t="s">
        <v>44</v>
      </c>
      <c r="D1430">
        <v>3459</v>
      </c>
      <c r="E1430">
        <v>39322</v>
      </c>
      <c r="F1430" t="s">
        <v>7</v>
      </c>
    </row>
    <row r="1431" spans="1:6" x14ac:dyDescent="0.3">
      <c r="A1431">
        <v>2020</v>
      </c>
      <c r="B1431" t="s">
        <v>64</v>
      </c>
      <c r="C1431" t="s">
        <v>45</v>
      </c>
      <c r="D1431">
        <v>11329</v>
      </c>
      <c r="E1431">
        <v>38985</v>
      </c>
      <c r="F1431" t="s">
        <v>7</v>
      </c>
    </row>
    <row r="1432" spans="1:6" x14ac:dyDescent="0.3">
      <c r="A1432">
        <v>2020</v>
      </c>
      <c r="B1432" t="s">
        <v>64</v>
      </c>
      <c r="C1432" t="s">
        <v>46</v>
      </c>
      <c r="D1432">
        <v>2201</v>
      </c>
      <c r="E1432">
        <v>38874</v>
      </c>
      <c r="F1432" t="s">
        <v>9</v>
      </c>
    </row>
    <row r="1433" spans="1:6" x14ac:dyDescent="0.3">
      <c r="A1433">
        <v>2020</v>
      </c>
      <c r="B1433" t="s">
        <v>64</v>
      </c>
      <c r="C1433" t="s">
        <v>47</v>
      </c>
      <c r="D1433">
        <v>15494</v>
      </c>
      <c r="E1433">
        <v>41137</v>
      </c>
      <c r="F1433" t="s">
        <v>9</v>
      </c>
    </row>
    <row r="1434" spans="1:6" x14ac:dyDescent="0.3">
      <c r="A1434">
        <v>2020</v>
      </c>
      <c r="B1434" t="s">
        <v>64</v>
      </c>
      <c r="C1434" t="s">
        <v>48</v>
      </c>
      <c r="D1434">
        <v>56598</v>
      </c>
      <c r="E1434">
        <v>45429</v>
      </c>
      <c r="F1434" t="s">
        <v>7</v>
      </c>
    </row>
    <row r="1435" spans="1:6" x14ac:dyDescent="0.3">
      <c r="A1435">
        <v>2020</v>
      </c>
      <c r="B1435" t="s">
        <v>64</v>
      </c>
      <c r="C1435" t="s">
        <v>49</v>
      </c>
      <c r="D1435">
        <v>6320</v>
      </c>
      <c r="E1435">
        <v>41627</v>
      </c>
      <c r="F1435" t="s">
        <v>7</v>
      </c>
    </row>
    <row r="1436" spans="1:6" x14ac:dyDescent="0.3">
      <c r="A1436">
        <v>2020</v>
      </c>
      <c r="B1436" t="s">
        <v>64</v>
      </c>
      <c r="C1436" t="s">
        <v>50</v>
      </c>
      <c r="D1436">
        <v>1954</v>
      </c>
      <c r="E1436">
        <v>42288</v>
      </c>
      <c r="F1436" t="s">
        <v>9</v>
      </c>
    </row>
    <row r="1437" spans="1:6" x14ac:dyDescent="0.3">
      <c r="A1437">
        <v>2020</v>
      </c>
      <c r="B1437" t="s">
        <v>64</v>
      </c>
      <c r="C1437" t="s">
        <v>51</v>
      </c>
      <c r="D1437">
        <v>36204</v>
      </c>
      <c r="E1437">
        <v>48804</v>
      </c>
      <c r="F1437" t="s">
        <v>7</v>
      </c>
    </row>
    <row r="1438" spans="1:6" x14ac:dyDescent="0.3">
      <c r="A1438">
        <v>2020</v>
      </c>
      <c r="B1438" t="s">
        <v>64</v>
      </c>
      <c r="C1438" t="s">
        <v>52</v>
      </c>
      <c r="D1438">
        <v>19893</v>
      </c>
      <c r="E1438">
        <v>46310</v>
      </c>
      <c r="F1438" t="s">
        <v>9</v>
      </c>
    </row>
    <row r="1439" spans="1:6" x14ac:dyDescent="0.3">
      <c r="A1439">
        <v>2020</v>
      </c>
      <c r="B1439" t="s">
        <v>64</v>
      </c>
      <c r="C1439" t="s">
        <v>53</v>
      </c>
      <c r="D1439">
        <v>5536</v>
      </c>
      <c r="E1439">
        <v>37425</v>
      </c>
      <c r="F1439" t="s">
        <v>7</v>
      </c>
    </row>
    <row r="1440" spans="1:6" x14ac:dyDescent="0.3">
      <c r="A1440">
        <v>2020</v>
      </c>
      <c r="B1440" t="s">
        <v>64</v>
      </c>
      <c r="C1440" t="s">
        <v>54</v>
      </c>
      <c r="D1440">
        <v>14009</v>
      </c>
      <c r="E1440">
        <v>36593</v>
      </c>
      <c r="F1440" t="s">
        <v>7</v>
      </c>
    </row>
    <row r="1441" spans="1:6" x14ac:dyDescent="0.3">
      <c r="A1441">
        <v>2020</v>
      </c>
      <c r="B1441" t="s">
        <v>64</v>
      </c>
      <c r="C1441" t="s">
        <v>55</v>
      </c>
      <c r="D1441">
        <v>1664</v>
      </c>
      <c r="E1441">
        <v>43155</v>
      </c>
      <c r="F1441" t="s">
        <v>9</v>
      </c>
    </row>
    <row r="1442" spans="1:6" x14ac:dyDescent="0.3">
      <c r="A1442">
        <v>2019</v>
      </c>
      <c r="B1442" t="s">
        <v>76</v>
      </c>
      <c r="C1442" t="s">
        <v>6</v>
      </c>
      <c r="D1442">
        <v>1815</v>
      </c>
      <c r="E1442">
        <v>58748</v>
      </c>
      <c r="F1442" t="s">
        <v>9</v>
      </c>
    </row>
    <row r="1443" spans="1:6" x14ac:dyDescent="0.3">
      <c r="A1443">
        <v>2019</v>
      </c>
      <c r="B1443" t="s">
        <v>76</v>
      </c>
      <c r="C1443" t="s">
        <v>8</v>
      </c>
      <c r="D1443">
        <v>1257</v>
      </c>
      <c r="E1443">
        <v>53116</v>
      </c>
      <c r="F1443" t="s">
        <v>7</v>
      </c>
    </row>
    <row r="1444" spans="1:6" x14ac:dyDescent="0.3">
      <c r="A1444">
        <v>2019</v>
      </c>
      <c r="B1444" t="s">
        <v>76</v>
      </c>
      <c r="C1444" t="s">
        <v>10</v>
      </c>
      <c r="D1444">
        <v>2551</v>
      </c>
      <c r="E1444">
        <v>52191</v>
      </c>
      <c r="F1444" t="s">
        <v>7</v>
      </c>
    </row>
    <row r="1445" spans="1:6" x14ac:dyDescent="0.3">
      <c r="A1445">
        <v>2019</v>
      </c>
      <c r="B1445" t="s">
        <v>76</v>
      </c>
      <c r="C1445" t="s">
        <v>11</v>
      </c>
      <c r="D1445">
        <v>17021</v>
      </c>
      <c r="E1445">
        <v>43249</v>
      </c>
      <c r="F1445" t="s">
        <v>9</v>
      </c>
    </row>
    <row r="1446" spans="1:6" x14ac:dyDescent="0.3">
      <c r="A1446">
        <v>2019</v>
      </c>
      <c r="B1446" t="s">
        <v>76</v>
      </c>
      <c r="C1446" t="s">
        <v>12</v>
      </c>
      <c r="D1446">
        <v>3202</v>
      </c>
      <c r="E1446">
        <v>90161</v>
      </c>
      <c r="F1446" t="s">
        <v>9</v>
      </c>
    </row>
    <row r="1447" spans="1:6" x14ac:dyDescent="0.3">
      <c r="A1447">
        <v>2019</v>
      </c>
      <c r="B1447" t="s">
        <v>76</v>
      </c>
      <c r="C1447" t="s">
        <v>13</v>
      </c>
      <c r="D1447">
        <v>433</v>
      </c>
      <c r="E1447">
        <v>46017</v>
      </c>
      <c r="F1447" t="s">
        <v>9</v>
      </c>
    </row>
    <row r="1448" spans="1:6" x14ac:dyDescent="0.3">
      <c r="A1448">
        <v>2019</v>
      </c>
      <c r="B1448" t="s">
        <v>76</v>
      </c>
      <c r="C1448" t="s">
        <v>14</v>
      </c>
      <c r="D1448">
        <v>177</v>
      </c>
      <c r="E1448">
        <v>45651</v>
      </c>
      <c r="F1448" t="s">
        <v>9</v>
      </c>
    </row>
    <row r="1449" spans="1:6" x14ac:dyDescent="0.3">
      <c r="A1449">
        <v>2019</v>
      </c>
      <c r="B1449" t="s">
        <v>76</v>
      </c>
      <c r="C1449" t="s">
        <v>15</v>
      </c>
      <c r="D1449">
        <v>5285</v>
      </c>
      <c r="E1449">
        <v>38773</v>
      </c>
      <c r="F1449" t="s">
        <v>9</v>
      </c>
    </row>
    <row r="1450" spans="1:6" x14ac:dyDescent="0.3">
      <c r="A1450">
        <v>2019</v>
      </c>
      <c r="B1450" t="s">
        <v>76</v>
      </c>
      <c r="C1450" t="s">
        <v>16</v>
      </c>
      <c r="D1450">
        <v>2594</v>
      </c>
      <c r="E1450">
        <v>47048</v>
      </c>
      <c r="F1450" t="s">
        <v>7</v>
      </c>
    </row>
    <row r="1451" spans="1:6" x14ac:dyDescent="0.3">
      <c r="A1451">
        <v>2019</v>
      </c>
      <c r="B1451" t="s">
        <v>76</v>
      </c>
      <c r="C1451" t="s">
        <v>17</v>
      </c>
      <c r="D1451">
        <v>2448</v>
      </c>
      <c r="E1451">
        <v>44417</v>
      </c>
      <c r="F1451" t="s">
        <v>7</v>
      </c>
    </row>
    <row r="1452" spans="1:6" x14ac:dyDescent="0.3">
      <c r="A1452">
        <v>2019</v>
      </c>
      <c r="B1452" t="s">
        <v>76</v>
      </c>
      <c r="C1452" t="s">
        <v>18</v>
      </c>
      <c r="D1452">
        <v>2730</v>
      </c>
      <c r="E1452">
        <v>54549</v>
      </c>
      <c r="F1452" t="s">
        <v>9</v>
      </c>
    </row>
    <row r="1453" spans="1:6" x14ac:dyDescent="0.3">
      <c r="A1453">
        <v>2019</v>
      </c>
      <c r="B1453" t="s">
        <v>76</v>
      </c>
      <c r="C1453" t="s">
        <v>19</v>
      </c>
      <c r="D1453">
        <v>2183</v>
      </c>
      <c r="E1453">
        <v>53269</v>
      </c>
      <c r="F1453" t="s">
        <v>7</v>
      </c>
    </row>
    <row r="1454" spans="1:6" x14ac:dyDescent="0.3">
      <c r="A1454">
        <v>2019</v>
      </c>
      <c r="B1454" t="s">
        <v>76</v>
      </c>
      <c r="C1454" t="s">
        <v>20</v>
      </c>
      <c r="D1454">
        <v>2766</v>
      </c>
      <c r="E1454">
        <v>47388</v>
      </c>
      <c r="F1454" t="s">
        <v>7</v>
      </c>
    </row>
    <row r="1455" spans="1:6" x14ac:dyDescent="0.3">
      <c r="A1455">
        <v>2019</v>
      </c>
      <c r="B1455" t="s">
        <v>76</v>
      </c>
      <c r="C1455" t="s">
        <v>21</v>
      </c>
      <c r="D1455">
        <v>2686</v>
      </c>
      <c r="E1455">
        <v>51105</v>
      </c>
      <c r="F1455" t="s">
        <v>9</v>
      </c>
    </row>
    <row r="1456" spans="1:6" x14ac:dyDescent="0.3">
      <c r="A1456">
        <v>2019</v>
      </c>
      <c r="B1456" t="s">
        <v>76</v>
      </c>
      <c r="C1456" t="s">
        <v>22</v>
      </c>
      <c r="D1456">
        <v>1584</v>
      </c>
      <c r="E1456">
        <v>60943</v>
      </c>
      <c r="F1456" t="s">
        <v>9</v>
      </c>
    </row>
    <row r="1457" spans="1:6" x14ac:dyDescent="0.3">
      <c r="A1457">
        <v>2019</v>
      </c>
      <c r="B1457" t="s">
        <v>76</v>
      </c>
      <c r="C1457" t="s">
        <v>23</v>
      </c>
      <c r="D1457">
        <v>3082</v>
      </c>
      <c r="E1457">
        <v>86128</v>
      </c>
      <c r="F1457" t="s">
        <v>7</v>
      </c>
    </row>
    <row r="1458" spans="1:6" x14ac:dyDescent="0.3">
      <c r="A1458">
        <v>2019</v>
      </c>
      <c r="B1458" t="s">
        <v>76</v>
      </c>
      <c r="C1458" t="s">
        <v>24</v>
      </c>
      <c r="D1458">
        <v>1370</v>
      </c>
      <c r="E1458">
        <v>46118</v>
      </c>
      <c r="F1458" t="s">
        <v>7</v>
      </c>
    </row>
    <row r="1459" spans="1:6" x14ac:dyDescent="0.3">
      <c r="A1459">
        <v>2019</v>
      </c>
      <c r="B1459" t="s">
        <v>76</v>
      </c>
      <c r="C1459" t="s">
        <v>25</v>
      </c>
      <c r="D1459">
        <v>723</v>
      </c>
      <c r="E1459">
        <v>48478</v>
      </c>
      <c r="F1459" t="s">
        <v>9</v>
      </c>
    </row>
    <row r="1460" spans="1:6" x14ac:dyDescent="0.3">
      <c r="A1460">
        <v>2019</v>
      </c>
      <c r="B1460" t="s">
        <v>76</v>
      </c>
      <c r="C1460" t="s">
        <v>26</v>
      </c>
      <c r="D1460">
        <v>1030</v>
      </c>
      <c r="E1460">
        <v>67286</v>
      </c>
      <c r="F1460" t="s">
        <v>7</v>
      </c>
    </row>
    <row r="1461" spans="1:6" x14ac:dyDescent="0.3">
      <c r="A1461">
        <v>2019</v>
      </c>
      <c r="B1461" t="s">
        <v>76</v>
      </c>
      <c r="C1461" t="s">
        <v>27</v>
      </c>
      <c r="D1461">
        <v>3203</v>
      </c>
      <c r="E1461">
        <v>44160</v>
      </c>
      <c r="F1461" t="s">
        <v>9</v>
      </c>
    </row>
    <row r="1462" spans="1:6" x14ac:dyDescent="0.3">
      <c r="A1462">
        <v>2019</v>
      </c>
      <c r="B1462" t="s">
        <v>76</v>
      </c>
      <c r="C1462" t="s">
        <v>28</v>
      </c>
      <c r="D1462">
        <v>2992</v>
      </c>
      <c r="E1462">
        <v>53599</v>
      </c>
      <c r="F1462" t="s">
        <v>7</v>
      </c>
    </row>
    <row r="1463" spans="1:6" x14ac:dyDescent="0.3">
      <c r="A1463">
        <v>2019</v>
      </c>
      <c r="B1463" t="s">
        <v>76</v>
      </c>
      <c r="C1463" t="s">
        <v>29</v>
      </c>
      <c r="D1463">
        <v>2168</v>
      </c>
      <c r="E1463">
        <v>51681</v>
      </c>
      <c r="F1463" t="s">
        <v>7</v>
      </c>
    </row>
    <row r="1464" spans="1:6" x14ac:dyDescent="0.3">
      <c r="A1464">
        <v>2019</v>
      </c>
      <c r="B1464" t="s">
        <v>76</v>
      </c>
      <c r="C1464" t="s">
        <v>30</v>
      </c>
      <c r="D1464">
        <v>1950</v>
      </c>
      <c r="E1464">
        <v>48894</v>
      </c>
      <c r="F1464" t="s">
        <v>9</v>
      </c>
    </row>
    <row r="1465" spans="1:6" x14ac:dyDescent="0.3">
      <c r="A1465">
        <v>2019</v>
      </c>
      <c r="B1465" t="s">
        <v>76</v>
      </c>
      <c r="C1465" t="s">
        <v>31</v>
      </c>
      <c r="D1465">
        <v>1753</v>
      </c>
      <c r="E1465">
        <v>70781</v>
      </c>
      <c r="F1465" t="s">
        <v>9</v>
      </c>
    </row>
    <row r="1466" spans="1:6" x14ac:dyDescent="0.3">
      <c r="A1466">
        <v>2019</v>
      </c>
      <c r="B1466" t="s">
        <v>76</v>
      </c>
      <c r="C1466" t="s">
        <v>32</v>
      </c>
      <c r="D1466">
        <v>2337</v>
      </c>
      <c r="E1466">
        <v>45544</v>
      </c>
      <c r="F1466" t="s">
        <v>7</v>
      </c>
    </row>
    <row r="1467" spans="1:6" x14ac:dyDescent="0.3">
      <c r="A1467">
        <v>2019</v>
      </c>
      <c r="B1467" t="s">
        <v>76</v>
      </c>
      <c r="C1467" t="s">
        <v>33</v>
      </c>
      <c r="D1467">
        <v>612</v>
      </c>
      <c r="E1467">
        <v>88999</v>
      </c>
      <c r="F1467" t="s">
        <v>7</v>
      </c>
    </row>
    <row r="1468" spans="1:6" x14ac:dyDescent="0.3">
      <c r="A1468">
        <v>2019</v>
      </c>
      <c r="B1468" t="s">
        <v>76</v>
      </c>
      <c r="C1468" t="s">
        <v>34</v>
      </c>
      <c r="D1468">
        <v>350</v>
      </c>
      <c r="E1468">
        <v>47972</v>
      </c>
      <c r="F1468" t="s">
        <v>9</v>
      </c>
    </row>
    <row r="1469" spans="1:6" x14ac:dyDescent="0.3">
      <c r="A1469">
        <v>2019</v>
      </c>
      <c r="B1469" t="s">
        <v>76</v>
      </c>
      <c r="C1469" t="s">
        <v>35</v>
      </c>
      <c r="D1469">
        <v>1018</v>
      </c>
      <c r="E1469">
        <v>43279</v>
      </c>
      <c r="F1469" t="s">
        <v>9</v>
      </c>
    </row>
    <row r="1470" spans="1:6" x14ac:dyDescent="0.3">
      <c r="A1470">
        <v>2019</v>
      </c>
      <c r="B1470" t="s">
        <v>76</v>
      </c>
      <c r="C1470" t="s">
        <v>36</v>
      </c>
      <c r="D1470">
        <v>1991</v>
      </c>
      <c r="E1470">
        <v>65989</v>
      </c>
      <c r="F1470" t="s">
        <v>9</v>
      </c>
    </row>
    <row r="1471" spans="1:6" x14ac:dyDescent="0.3">
      <c r="A1471">
        <v>2019</v>
      </c>
      <c r="B1471" t="s">
        <v>76</v>
      </c>
      <c r="C1471" t="s">
        <v>37</v>
      </c>
      <c r="D1471">
        <v>3023</v>
      </c>
      <c r="E1471">
        <v>45487</v>
      </c>
      <c r="F1471" t="s">
        <v>9</v>
      </c>
    </row>
    <row r="1472" spans="1:6" x14ac:dyDescent="0.3">
      <c r="A1472">
        <v>2019</v>
      </c>
      <c r="B1472" t="s">
        <v>76</v>
      </c>
      <c r="C1472" t="s">
        <v>38</v>
      </c>
      <c r="D1472">
        <v>3306</v>
      </c>
      <c r="E1472">
        <v>43636</v>
      </c>
      <c r="F1472" t="s">
        <v>9</v>
      </c>
    </row>
    <row r="1473" spans="1:6" x14ac:dyDescent="0.3">
      <c r="A1473">
        <v>2019</v>
      </c>
      <c r="B1473" t="s">
        <v>76</v>
      </c>
      <c r="C1473" t="s">
        <v>39</v>
      </c>
      <c r="D1473">
        <v>1771</v>
      </c>
      <c r="E1473">
        <v>95578</v>
      </c>
      <c r="F1473" t="s">
        <v>7</v>
      </c>
    </row>
    <row r="1474" spans="1:6" x14ac:dyDescent="0.3">
      <c r="A1474">
        <v>2019</v>
      </c>
      <c r="B1474" t="s">
        <v>76</v>
      </c>
      <c r="C1474" t="s">
        <v>40</v>
      </c>
      <c r="D1474">
        <v>2483</v>
      </c>
      <c r="E1474">
        <v>54849</v>
      </c>
      <c r="F1474" t="s">
        <v>7</v>
      </c>
    </row>
    <row r="1475" spans="1:6" x14ac:dyDescent="0.3">
      <c r="A1475">
        <v>2019</v>
      </c>
      <c r="B1475" t="s">
        <v>76</v>
      </c>
      <c r="C1475" t="s">
        <v>41</v>
      </c>
      <c r="D1475">
        <v>4333</v>
      </c>
      <c r="E1475">
        <v>94899</v>
      </c>
      <c r="F1475" t="s">
        <v>9</v>
      </c>
    </row>
    <row r="1476" spans="1:6" x14ac:dyDescent="0.3">
      <c r="A1476">
        <v>2019</v>
      </c>
      <c r="B1476" t="s">
        <v>76</v>
      </c>
      <c r="C1476" t="s">
        <v>42</v>
      </c>
      <c r="D1476">
        <v>4453</v>
      </c>
      <c r="E1476">
        <v>41362</v>
      </c>
      <c r="F1476" t="s">
        <v>7</v>
      </c>
    </row>
    <row r="1477" spans="1:6" x14ac:dyDescent="0.3">
      <c r="A1477">
        <v>2019</v>
      </c>
      <c r="B1477" t="s">
        <v>76</v>
      </c>
      <c r="C1477" t="s">
        <v>43</v>
      </c>
      <c r="D1477">
        <v>3498</v>
      </c>
      <c r="E1477">
        <v>69021</v>
      </c>
      <c r="F1477" t="s">
        <v>7</v>
      </c>
    </row>
    <row r="1478" spans="1:6" x14ac:dyDescent="0.3">
      <c r="A1478">
        <v>2019</v>
      </c>
      <c r="B1478" t="s">
        <v>76</v>
      </c>
      <c r="C1478" t="s">
        <v>45</v>
      </c>
      <c r="D1478">
        <v>1230</v>
      </c>
      <c r="E1478">
        <v>46520</v>
      </c>
      <c r="F1478" t="s">
        <v>9</v>
      </c>
    </row>
    <row r="1479" spans="1:6" x14ac:dyDescent="0.3">
      <c r="A1479">
        <v>2019</v>
      </c>
      <c r="B1479" t="s">
        <v>76</v>
      </c>
      <c r="C1479" t="s">
        <v>46</v>
      </c>
      <c r="D1479">
        <v>1026</v>
      </c>
      <c r="E1479">
        <v>47459</v>
      </c>
      <c r="F1479" t="s">
        <v>9</v>
      </c>
    </row>
    <row r="1480" spans="1:6" x14ac:dyDescent="0.3">
      <c r="A1480">
        <v>2019</v>
      </c>
      <c r="B1480" t="s">
        <v>76</v>
      </c>
      <c r="C1480" t="s">
        <v>47</v>
      </c>
      <c r="D1480">
        <v>1071</v>
      </c>
      <c r="E1480">
        <v>49908</v>
      </c>
      <c r="F1480" t="s">
        <v>7</v>
      </c>
    </row>
    <row r="1481" spans="1:6" x14ac:dyDescent="0.3">
      <c r="A1481">
        <v>2019</v>
      </c>
      <c r="B1481" t="s">
        <v>76</v>
      </c>
      <c r="C1481" t="s">
        <v>48</v>
      </c>
      <c r="D1481">
        <v>19580</v>
      </c>
      <c r="E1481">
        <v>113415</v>
      </c>
      <c r="F1481" t="s">
        <v>7</v>
      </c>
    </row>
    <row r="1482" spans="1:6" x14ac:dyDescent="0.3">
      <c r="A1482">
        <v>2019</v>
      </c>
      <c r="B1482" t="s">
        <v>76</v>
      </c>
      <c r="C1482" t="s">
        <v>49</v>
      </c>
      <c r="D1482">
        <v>1034</v>
      </c>
      <c r="E1482">
        <v>65120</v>
      </c>
      <c r="F1482" t="s">
        <v>9</v>
      </c>
    </row>
    <row r="1483" spans="1:6" x14ac:dyDescent="0.3">
      <c r="A1483">
        <v>2019</v>
      </c>
      <c r="B1483" t="s">
        <v>76</v>
      </c>
      <c r="C1483" t="s">
        <v>50</v>
      </c>
      <c r="D1483">
        <v>551</v>
      </c>
      <c r="E1483">
        <v>43223</v>
      </c>
      <c r="F1483" t="s">
        <v>7</v>
      </c>
    </row>
    <row r="1484" spans="1:6" x14ac:dyDescent="0.3">
      <c r="A1484">
        <v>2019</v>
      </c>
      <c r="B1484" t="s">
        <v>76</v>
      </c>
      <c r="C1484" t="s">
        <v>51</v>
      </c>
      <c r="D1484">
        <v>2061</v>
      </c>
      <c r="E1484">
        <v>50371</v>
      </c>
      <c r="F1484" t="s">
        <v>9</v>
      </c>
    </row>
    <row r="1485" spans="1:6" x14ac:dyDescent="0.3">
      <c r="A1485">
        <v>2019</v>
      </c>
      <c r="B1485" t="s">
        <v>76</v>
      </c>
      <c r="C1485" t="s">
        <v>52</v>
      </c>
      <c r="D1485">
        <v>7493</v>
      </c>
      <c r="E1485">
        <v>38082</v>
      </c>
      <c r="F1485" t="s">
        <v>7</v>
      </c>
    </row>
    <row r="1486" spans="1:6" x14ac:dyDescent="0.3">
      <c r="A1486">
        <v>2019</v>
      </c>
      <c r="B1486" t="s">
        <v>76</v>
      </c>
      <c r="C1486" t="s">
        <v>53</v>
      </c>
      <c r="D1486">
        <v>1221</v>
      </c>
      <c r="E1486">
        <v>82848</v>
      </c>
      <c r="F1486" t="s">
        <v>7</v>
      </c>
    </row>
    <row r="1487" spans="1:6" x14ac:dyDescent="0.3">
      <c r="A1487">
        <v>2019</v>
      </c>
      <c r="B1487" t="s">
        <v>76</v>
      </c>
      <c r="C1487" t="s">
        <v>54</v>
      </c>
      <c r="D1487">
        <v>2865</v>
      </c>
      <c r="E1487">
        <v>43981</v>
      </c>
      <c r="F1487" t="s">
        <v>9</v>
      </c>
    </row>
    <row r="1488" spans="1:6" x14ac:dyDescent="0.3">
      <c r="A1488">
        <v>2019</v>
      </c>
      <c r="B1488" t="s">
        <v>76</v>
      </c>
      <c r="C1488" t="s">
        <v>55</v>
      </c>
      <c r="D1488">
        <v>1442</v>
      </c>
      <c r="E1488">
        <v>87163</v>
      </c>
      <c r="F1488" t="s">
        <v>9</v>
      </c>
    </row>
    <row r="1489" spans="1:6" x14ac:dyDescent="0.3">
      <c r="A1489">
        <v>2019</v>
      </c>
      <c r="B1489" t="s">
        <v>56</v>
      </c>
      <c r="C1489" t="s">
        <v>6</v>
      </c>
      <c r="D1489">
        <v>9645</v>
      </c>
      <c r="E1489">
        <v>58230</v>
      </c>
      <c r="F1489" t="s">
        <v>7</v>
      </c>
    </row>
    <row r="1490" spans="1:6" x14ac:dyDescent="0.3">
      <c r="A1490">
        <v>2019</v>
      </c>
      <c r="B1490" t="s">
        <v>56</v>
      </c>
      <c r="C1490" t="s">
        <v>8</v>
      </c>
      <c r="D1490">
        <v>11368</v>
      </c>
      <c r="E1490">
        <v>59440</v>
      </c>
      <c r="F1490" t="s">
        <v>7</v>
      </c>
    </row>
    <row r="1491" spans="1:6" x14ac:dyDescent="0.3">
      <c r="A1491">
        <v>2019</v>
      </c>
      <c r="B1491" t="s">
        <v>56</v>
      </c>
      <c r="C1491" t="s">
        <v>10</v>
      </c>
      <c r="D1491">
        <v>6817</v>
      </c>
      <c r="E1491">
        <v>53283</v>
      </c>
      <c r="F1491" t="s">
        <v>9</v>
      </c>
    </row>
    <row r="1492" spans="1:6" x14ac:dyDescent="0.3">
      <c r="A1492">
        <v>2019</v>
      </c>
      <c r="B1492" t="s">
        <v>56</v>
      </c>
      <c r="C1492" t="s">
        <v>11</v>
      </c>
      <c r="D1492">
        <v>72972</v>
      </c>
      <c r="E1492">
        <v>73561</v>
      </c>
      <c r="F1492" t="s">
        <v>9</v>
      </c>
    </row>
    <row r="1493" spans="1:6" x14ac:dyDescent="0.3">
      <c r="A1493">
        <v>2019</v>
      </c>
      <c r="B1493" t="s">
        <v>56</v>
      </c>
      <c r="C1493" t="s">
        <v>12</v>
      </c>
      <c r="D1493">
        <v>19243</v>
      </c>
      <c r="E1493">
        <v>65444</v>
      </c>
      <c r="F1493" t="s">
        <v>9</v>
      </c>
    </row>
    <row r="1494" spans="1:6" x14ac:dyDescent="0.3">
      <c r="A1494">
        <v>2019</v>
      </c>
      <c r="B1494" t="s">
        <v>56</v>
      </c>
      <c r="C1494" t="s">
        <v>13</v>
      </c>
      <c r="D1494">
        <v>9351</v>
      </c>
      <c r="E1494">
        <v>74641</v>
      </c>
      <c r="F1494" t="s">
        <v>9</v>
      </c>
    </row>
    <row r="1495" spans="1:6" x14ac:dyDescent="0.3">
      <c r="A1495">
        <v>2019</v>
      </c>
      <c r="B1495" t="s">
        <v>56</v>
      </c>
      <c r="C1495" t="s">
        <v>14</v>
      </c>
      <c r="D1495">
        <v>2777</v>
      </c>
      <c r="E1495">
        <v>65040</v>
      </c>
      <c r="F1495" t="s">
        <v>9</v>
      </c>
    </row>
    <row r="1496" spans="1:6" x14ac:dyDescent="0.3">
      <c r="A1496">
        <v>2019</v>
      </c>
      <c r="B1496" t="s">
        <v>56</v>
      </c>
      <c r="C1496" t="s">
        <v>15</v>
      </c>
      <c r="D1496">
        <v>67384</v>
      </c>
      <c r="E1496">
        <v>55256</v>
      </c>
      <c r="F1496" t="s">
        <v>7</v>
      </c>
    </row>
    <row r="1497" spans="1:6" x14ac:dyDescent="0.3">
      <c r="A1497">
        <v>2019</v>
      </c>
      <c r="B1497" t="s">
        <v>56</v>
      </c>
      <c r="C1497" t="s">
        <v>16</v>
      </c>
      <c r="D1497">
        <v>20135</v>
      </c>
      <c r="E1497">
        <v>64213</v>
      </c>
      <c r="F1497" t="s">
        <v>7</v>
      </c>
    </row>
    <row r="1498" spans="1:6" x14ac:dyDescent="0.3">
      <c r="A1498">
        <v>2019</v>
      </c>
      <c r="B1498" t="s">
        <v>56</v>
      </c>
      <c r="C1498" t="s">
        <v>17</v>
      </c>
      <c r="D1498">
        <v>7660</v>
      </c>
      <c r="E1498">
        <v>48865</v>
      </c>
      <c r="F1498" t="s">
        <v>9</v>
      </c>
    </row>
    <row r="1499" spans="1:6" x14ac:dyDescent="0.3">
      <c r="A1499">
        <v>2019</v>
      </c>
      <c r="B1499" t="s">
        <v>56</v>
      </c>
      <c r="C1499" t="s">
        <v>18</v>
      </c>
      <c r="D1499">
        <v>31422</v>
      </c>
      <c r="E1499">
        <v>76893</v>
      </c>
      <c r="F1499" t="s">
        <v>7</v>
      </c>
    </row>
    <row r="1500" spans="1:6" x14ac:dyDescent="0.3">
      <c r="A1500">
        <v>2019</v>
      </c>
      <c r="B1500" t="s">
        <v>56</v>
      </c>
      <c r="C1500" t="s">
        <v>19</v>
      </c>
      <c r="D1500">
        <v>14839</v>
      </c>
      <c r="E1500">
        <v>63099</v>
      </c>
      <c r="F1500" t="s">
        <v>7</v>
      </c>
    </row>
    <row r="1501" spans="1:6" x14ac:dyDescent="0.3">
      <c r="A1501">
        <v>2019</v>
      </c>
      <c r="B1501" t="s">
        <v>56</v>
      </c>
      <c r="C1501" t="s">
        <v>20</v>
      </c>
      <c r="D1501">
        <v>9417</v>
      </c>
      <c r="E1501">
        <v>61415</v>
      </c>
      <c r="F1501" t="s">
        <v>9</v>
      </c>
    </row>
    <row r="1502" spans="1:6" x14ac:dyDescent="0.3">
      <c r="A1502">
        <v>2019</v>
      </c>
      <c r="B1502" t="s">
        <v>56</v>
      </c>
      <c r="C1502" t="s">
        <v>21</v>
      </c>
      <c r="D1502">
        <v>7584</v>
      </c>
      <c r="E1502">
        <v>58807</v>
      </c>
      <c r="F1502" t="s">
        <v>9</v>
      </c>
    </row>
    <row r="1503" spans="1:6" x14ac:dyDescent="0.3">
      <c r="A1503">
        <v>2019</v>
      </c>
      <c r="B1503" t="s">
        <v>56</v>
      </c>
      <c r="C1503" t="s">
        <v>22</v>
      </c>
      <c r="D1503">
        <v>9339</v>
      </c>
      <c r="E1503">
        <v>59194</v>
      </c>
      <c r="F1503" t="s">
        <v>7</v>
      </c>
    </row>
    <row r="1504" spans="1:6" x14ac:dyDescent="0.3">
      <c r="A1504">
        <v>2019</v>
      </c>
      <c r="B1504" t="s">
        <v>56</v>
      </c>
      <c r="C1504" t="s">
        <v>23</v>
      </c>
      <c r="D1504">
        <v>10825</v>
      </c>
      <c r="E1504">
        <v>67781</v>
      </c>
      <c r="F1504" t="s">
        <v>7</v>
      </c>
    </row>
    <row r="1505" spans="1:6" x14ac:dyDescent="0.3">
      <c r="A1505">
        <v>2019</v>
      </c>
      <c r="B1505" t="s">
        <v>56</v>
      </c>
      <c r="C1505" t="s">
        <v>24</v>
      </c>
      <c r="D1505">
        <v>5502</v>
      </c>
      <c r="E1505">
        <v>53930</v>
      </c>
      <c r="F1505" t="s">
        <v>9</v>
      </c>
    </row>
    <row r="1506" spans="1:6" x14ac:dyDescent="0.3">
      <c r="A1506">
        <v>2019</v>
      </c>
      <c r="B1506" t="s">
        <v>56</v>
      </c>
      <c r="C1506" t="s">
        <v>25</v>
      </c>
      <c r="D1506">
        <v>16463</v>
      </c>
      <c r="E1506">
        <v>71027</v>
      </c>
      <c r="F1506" t="s">
        <v>7</v>
      </c>
    </row>
    <row r="1507" spans="1:6" x14ac:dyDescent="0.3">
      <c r="A1507">
        <v>2019</v>
      </c>
      <c r="B1507" t="s">
        <v>56</v>
      </c>
      <c r="C1507" t="s">
        <v>26</v>
      </c>
      <c r="D1507">
        <v>21055</v>
      </c>
      <c r="E1507">
        <v>81405</v>
      </c>
      <c r="F1507" t="s">
        <v>9</v>
      </c>
    </row>
    <row r="1508" spans="1:6" x14ac:dyDescent="0.3">
      <c r="A1508">
        <v>2019</v>
      </c>
      <c r="B1508" t="s">
        <v>56</v>
      </c>
      <c r="C1508" t="s">
        <v>27</v>
      </c>
      <c r="D1508">
        <v>19544</v>
      </c>
      <c r="E1508">
        <v>67511</v>
      </c>
      <c r="F1508" t="s">
        <v>7</v>
      </c>
    </row>
    <row r="1509" spans="1:6" x14ac:dyDescent="0.3">
      <c r="A1509">
        <v>2019</v>
      </c>
      <c r="B1509" t="s">
        <v>56</v>
      </c>
      <c r="C1509" t="s">
        <v>28</v>
      </c>
      <c r="D1509">
        <v>15746</v>
      </c>
      <c r="E1509">
        <v>71464</v>
      </c>
      <c r="F1509" t="s">
        <v>7</v>
      </c>
    </row>
    <row r="1510" spans="1:6" x14ac:dyDescent="0.3">
      <c r="A1510">
        <v>2019</v>
      </c>
      <c r="B1510" t="s">
        <v>56</v>
      </c>
      <c r="C1510" t="s">
        <v>29</v>
      </c>
      <c r="D1510">
        <v>5670</v>
      </c>
      <c r="E1510">
        <v>54782</v>
      </c>
      <c r="F1510" t="s">
        <v>9</v>
      </c>
    </row>
    <row r="1511" spans="1:6" x14ac:dyDescent="0.3">
      <c r="A1511">
        <v>2019</v>
      </c>
      <c r="B1511" t="s">
        <v>56</v>
      </c>
      <c r="C1511" t="s">
        <v>30</v>
      </c>
      <c r="D1511">
        <v>15141</v>
      </c>
      <c r="E1511">
        <v>63823</v>
      </c>
      <c r="F1511" t="s">
        <v>9</v>
      </c>
    </row>
    <row r="1512" spans="1:6" x14ac:dyDescent="0.3">
      <c r="A1512">
        <v>2019</v>
      </c>
      <c r="B1512" t="s">
        <v>56</v>
      </c>
      <c r="C1512" t="s">
        <v>31</v>
      </c>
      <c r="D1512">
        <v>6287</v>
      </c>
      <c r="E1512">
        <v>56369</v>
      </c>
      <c r="F1512" t="s">
        <v>7</v>
      </c>
    </row>
    <row r="1513" spans="1:6" x14ac:dyDescent="0.3">
      <c r="A1513">
        <v>2019</v>
      </c>
      <c r="B1513" t="s">
        <v>56</v>
      </c>
      <c r="C1513" t="s">
        <v>32</v>
      </c>
      <c r="D1513">
        <v>7053</v>
      </c>
      <c r="E1513">
        <v>55634</v>
      </c>
      <c r="F1513" t="s">
        <v>7</v>
      </c>
    </row>
    <row r="1514" spans="1:6" x14ac:dyDescent="0.3">
      <c r="A1514">
        <v>2019</v>
      </c>
      <c r="B1514" t="s">
        <v>56</v>
      </c>
      <c r="C1514" t="s">
        <v>33</v>
      </c>
      <c r="D1514">
        <v>5859</v>
      </c>
      <c r="E1514">
        <v>64071</v>
      </c>
      <c r="F1514" t="s">
        <v>9</v>
      </c>
    </row>
    <row r="1515" spans="1:6" x14ac:dyDescent="0.3">
      <c r="A1515">
        <v>2019</v>
      </c>
      <c r="B1515" t="s">
        <v>56</v>
      </c>
      <c r="C1515" t="s">
        <v>34</v>
      </c>
      <c r="D1515">
        <v>4363</v>
      </c>
      <c r="E1515">
        <v>67497</v>
      </c>
      <c r="F1515" t="s">
        <v>9</v>
      </c>
    </row>
    <row r="1516" spans="1:6" x14ac:dyDescent="0.3">
      <c r="A1516">
        <v>2019</v>
      </c>
      <c r="B1516" t="s">
        <v>56</v>
      </c>
      <c r="C1516" t="s">
        <v>35</v>
      </c>
      <c r="D1516">
        <v>21672</v>
      </c>
      <c r="E1516">
        <v>77145</v>
      </c>
      <c r="F1516" t="s">
        <v>9</v>
      </c>
    </row>
    <row r="1517" spans="1:6" x14ac:dyDescent="0.3">
      <c r="A1517">
        <v>2019</v>
      </c>
      <c r="B1517" t="s">
        <v>56</v>
      </c>
      <c r="C1517" t="s">
        <v>36</v>
      </c>
      <c r="D1517">
        <v>5141</v>
      </c>
      <c r="E1517">
        <v>52369</v>
      </c>
      <c r="F1517" t="s">
        <v>9</v>
      </c>
    </row>
    <row r="1518" spans="1:6" x14ac:dyDescent="0.3">
      <c r="A1518">
        <v>2019</v>
      </c>
      <c r="B1518" t="s">
        <v>56</v>
      </c>
      <c r="C1518" t="s">
        <v>37</v>
      </c>
      <c r="D1518">
        <v>50064</v>
      </c>
      <c r="E1518">
        <v>77408</v>
      </c>
      <c r="F1518" t="s">
        <v>9</v>
      </c>
    </row>
    <row r="1519" spans="1:6" x14ac:dyDescent="0.3">
      <c r="A1519">
        <v>2019</v>
      </c>
      <c r="B1519" t="s">
        <v>56</v>
      </c>
      <c r="C1519" t="s">
        <v>38</v>
      </c>
      <c r="D1519">
        <v>26057</v>
      </c>
      <c r="E1519">
        <v>58372</v>
      </c>
      <c r="F1519" t="s">
        <v>7</v>
      </c>
    </row>
    <row r="1520" spans="1:6" x14ac:dyDescent="0.3">
      <c r="A1520">
        <v>2019</v>
      </c>
      <c r="B1520" t="s">
        <v>56</v>
      </c>
      <c r="C1520" t="s">
        <v>39</v>
      </c>
      <c r="D1520">
        <v>4035</v>
      </c>
      <c r="E1520">
        <v>69029</v>
      </c>
      <c r="F1520" t="s">
        <v>7</v>
      </c>
    </row>
    <row r="1521" spans="1:6" x14ac:dyDescent="0.3">
      <c r="A1521">
        <v>2019</v>
      </c>
      <c r="B1521" t="s">
        <v>56</v>
      </c>
      <c r="C1521" t="s">
        <v>40</v>
      </c>
      <c r="D1521">
        <v>23022</v>
      </c>
      <c r="E1521">
        <v>66831</v>
      </c>
      <c r="F1521" t="s">
        <v>9</v>
      </c>
    </row>
    <row r="1522" spans="1:6" x14ac:dyDescent="0.3">
      <c r="A1522">
        <v>2019</v>
      </c>
      <c r="B1522" t="s">
        <v>56</v>
      </c>
      <c r="C1522" t="s">
        <v>41</v>
      </c>
      <c r="D1522">
        <v>9823</v>
      </c>
      <c r="E1522">
        <v>56585</v>
      </c>
      <c r="F1522" t="s">
        <v>7</v>
      </c>
    </row>
    <row r="1523" spans="1:6" x14ac:dyDescent="0.3">
      <c r="A1523">
        <v>2019</v>
      </c>
      <c r="B1523" t="s">
        <v>56</v>
      </c>
      <c r="C1523" t="s">
        <v>42</v>
      </c>
      <c r="D1523">
        <v>13468</v>
      </c>
      <c r="E1523">
        <v>63987</v>
      </c>
      <c r="F1523" t="s">
        <v>7</v>
      </c>
    </row>
    <row r="1524" spans="1:6" x14ac:dyDescent="0.3">
      <c r="A1524">
        <v>2019</v>
      </c>
      <c r="B1524" t="s">
        <v>56</v>
      </c>
      <c r="C1524" t="s">
        <v>43</v>
      </c>
      <c r="D1524">
        <v>28397</v>
      </c>
      <c r="E1524">
        <v>70769</v>
      </c>
      <c r="F1524" t="s">
        <v>9</v>
      </c>
    </row>
    <row r="1525" spans="1:6" x14ac:dyDescent="0.3">
      <c r="A1525">
        <v>2019</v>
      </c>
      <c r="B1525" t="s">
        <v>56</v>
      </c>
      <c r="C1525" t="s">
        <v>45</v>
      </c>
      <c r="D1525">
        <v>11635</v>
      </c>
      <c r="E1525">
        <v>59542</v>
      </c>
      <c r="F1525" t="s">
        <v>9</v>
      </c>
    </row>
    <row r="1526" spans="1:6" x14ac:dyDescent="0.3">
      <c r="A1526">
        <v>2019</v>
      </c>
      <c r="B1526" t="s">
        <v>56</v>
      </c>
      <c r="C1526" t="s">
        <v>46</v>
      </c>
      <c r="D1526">
        <v>3883</v>
      </c>
      <c r="E1526">
        <v>53385</v>
      </c>
      <c r="F1526" t="s">
        <v>7</v>
      </c>
    </row>
    <row r="1527" spans="1:6" x14ac:dyDescent="0.3">
      <c r="A1527">
        <v>2019</v>
      </c>
      <c r="B1527" t="s">
        <v>56</v>
      </c>
      <c r="C1527" t="s">
        <v>47</v>
      </c>
      <c r="D1527">
        <v>11745</v>
      </c>
      <c r="E1527">
        <v>62642</v>
      </c>
      <c r="F1527" t="s">
        <v>7</v>
      </c>
    </row>
    <row r="1528" spans="1:6" x14ac:dyDescent="0.3">
      <c r="A1528">
        <v>2019</v>
      </c>
      <c r="B1528" t="s">
        <v>56</v>
      </c>
      <c r="C1528" t="s">
        <v>48</v>
      </c>
      <c r="D1528">
        <v>49310</v>
      </c>
      <c r="E1528">
        <v>69219</v>
      </c>
      <c r="F1528" t="s">
        <v>9</v>
      </c>
    </row>
    <row r="1529" spans="1:6" x14ac:dyDescent="0.3">
      <c r="A1529">
        <v>2019</v>
      </c>
      <c r="B1529" t="s">
        <v>56</v>
      </c>
      <c r="C1529" t="s">
        <v>49</v>
      </c>
      <c r="D1529">
        <v>10886</v>
      </c>
      <c r="E1529">
        <v>55132</v>
      </c>
      <c r="F1529" t="s">
        <v>7</v>
      </c>
    </row>
    <row r="1530" spans="1:6" x14ac:dyDescent="0.3">
      <c r="A1530">
        <v>2019</v>
      </c>
      <c r="B1530" t="s">
        <v>56</v>
      </c>
      <c r="C1530" t="s">
        <v>50</v>
      </c>
      <c r="D1530">
        <v>2865</v>
      </c>
      <c r="E1530">
        <v>56125</v>
      </c>
      <c r="F1530" t="s">
        <v>9</v>
      </c>
    </row>
    <row r="1531" spans="1:6" x14ac:dyDescent="0.3">
      <c r="A1531">
        <v>2019</v>
      </c>
      <c r="B1531" t="s">
        <v>56</v>
      </c>
      <c r="C1531" t="s">
        <v>51</v>
      </c>
      <c r="D1531">
        <v>21256</v>
      </c>
      <c r="E1531">
        <v>62166</v>
      </c>
      <c r="F1531" t="s">
        <v>7</v>
      </c>
    </row>
    <row r="1532" spans="1:6" x14ac:dyDescent="0.3">
      <c r="A1532">
        <v>2019</v>
      </c>
      <c r="B1532" t="s">
        <v>56</v>
      </c>
      <c r="C1532" t="s">
        <v>52</v>
      </c>
      <c r="D1532">
        <v>25279</v>
      </c>
      <c r="E1532">
        <v>67249</v>
      </c>
      <c r="F1532" t="s">
        <v>7</v>
      </c>
    </row>
    <row r="1533" spans="1:6" x14ac:dyDescent="0.3">
      <c r="A1533">
        <v>2019</v>
      </c>
      <c r="B1533" t="s">
        <v>56</v>
      </c>
      <c r="C1533" t="s">
        <v>53</v>
      </c>
      <c r="D1533">
        <v>4402</v>
      </c>
      <c r="E1533">
        <v>63987</v>
      </c>
      <c r="F1533" t="s">
        <v>9</v>
      </c>
    </row>
    <row r="1534" spans="1:6" x14ac:dyDescent="0.3">
      <c r="A1534">
        <v>2019</v>
      </c>
      <c r="B1534" t="s">
        <v>56</v>
      </c>
      <c r="C1534" t="s">
        <v>54</v>
      </c>
      <c r="D1534">
        <v>14158</v>
      </c>
      <c r="E1534">
        <v>66136</v>
      </c>
      <c r="F1534" t="s">
        <v>9</v>
      </c>
    </row>
    <row r="1535" spans="1:6" x14ac:dyDescent="0.3">
      <c r="A1535">
        <v>2019</v>
      </c>
      <c r="B1535" t="s">
        <v>56</v>
      </c>
      <c r="C1535" t="s">
        <v>55</v>
      </c>
      <c r="D1535">
        <v>3427</v>
      </c>
      <c r="E1535">
        <v>56877</v>
      </c>
      <c r="F1535" t="s">
        <v>7</v>
      </c>
    </row>
    <row r="1536" spans="1:6" x14ac:dyDescent="0.3">
      <c r="A1536">
        <v>2019</v>
      </c>
      <c r="B1536" t="s">
        <v>57</v>
      </c>
      <c r="C1536" t="s">
        <v>6</v>
      </c>
      <c r="D1536">
        <v>5447</v>
      </c>
      <c r="E1536">
        <v>61197</v>
      </c>
      <c r="F1536" t="s">
        <v>7</v>
      </c>
    </row>
    <row r="1537" spans="1:6" x14ac:dyDescent="0.3">
      <c r="A1537">
        <v>2019</v>
      </c>
      <c r="B1537" t="s">
        <v>57</v>
      </c>
      <c r="C1537" t="s">
        <v>8</v>
      </c>
      <c r="D1537">
        <v>4657</v>
      </c>
      <c r="E1537">
        <v>79528</v>
      </c>
      <c r="F1537" t="s">
        <v>9</v>
      </c>
    </row>
    <row r="1538" spans="1:6" x14ac:dyDescent="0.3">
      <c r="A1538">
        <v>2019</v>
      </c>
      <c r="B1538" t="s">
        <v>57</v>
      </c>
      <c r="C1538" t="s">
        <v>10</v>
      </c>
      <c r="D1538">
        <v>2928</v>
      </c>
      <c r="E1538">
        <v>52766</v>
      </c>
      <c r="F1538" t="s">
        <v>9</v>
      </c>
    </row>
    <row r="1539" spans="1:6" x14ac:dyDescent="0.3">
      <c r="A1539">
        <v>2019</v>
      </c>
      <c r="B1539" t="s">
        <v>57</v>
      </c>
      <c r="C1539" t="s">
        <v>11</v>
      </c>
      <c r="D1539">
        <v>42215</v>
      </c>
      <c r="E1539">
        <v>98246</v>
      </c>
      <c r="F1539" t="s">
        <v>9</v>
      </c>
    </row>
    <row r="1540" spans="1:6" x14ac:dyDescent="0.3">
      <c r="A1540">
        <v>2019</v>
      </c>
      <c r="B1540" t="s">
        <v>57</v>
      </c>
      <c r="C1540" t="s">
        <v>12</v>
      </c>
      <c r="D1540">
        <v>5750</v>
      </c>
      <c r="E1540">
        <v>75446</v>
      </c>
      <c r="F1540" t="s">
        <v>9</v>
      </c>
    </row>
    <row r="1541" spans="1:6" x14ac:dyDescent="0.3">
      <c r="A1541">
        <v>2019</v>
      </c>
      <c r="B1541" t="s">
        <v>57</v>
      </c>
      <c r="C1541" t="s">
        <v>13</v>
      </c>
      <c r="D1541">
        <v>4460</v>
      </c>
      <c r="E1541">
        <v>87864</v>
      </c>
      <c r="F1541" t="s">
        <v>9</v>
      </c>
    </row>
    <row r="1542" spans="1:6" x14ac:dyDescent="0.3">
      <c r="A1542">
        <v>2019</v>
      </c>
      <c r="B1542" t="s">
        <v>57</v>
      </c>
      <c r="C1542" t="s">
        <v>14</v>
      </c>
      <c r="D1542">
        <v>688</v>
      </c>
      <c r="E1542">
        <v>68417</v>
      </c>
      <c r="F1542" t="s">
        <v>7</v>
      </c>
    </row>
    <row r="1543" spans="1:6" x14ac:dyDescent="0.3">
      <c r="A1543">
        <v>2019</v>
      </c>
      <c r="B1543" t="s">
        <v>57</v>
      </c>
      <c r="C1543" t="s">
        <v>15</v>
      </c>
      <c r="D1543">
        <v>20513</v>
      </c>
      <c r="E1543">
        <v>65389</v>
      </c>
      <c r="F1543" t="s">
        <v>7</v>
      </c>
    </row>
    <row r="1544" spans="1:6" x14ac:dyDescent="0.3">
      <c r="A1544">
        <v>2019</v>
      </c>
      <c r="B1544" t="s">
        <v>57</v>
      </c>
      <c r="C1544" t="s">
        <v>16</v>
      </c>
      <c r="D1544">
        <v>9745</v>
      </c>
      <c r="E1544">
        <v>63889</v>
      </c>
      <c r="F1544" t="s">
        <v>9</v>
      </c>
    </row>
    <row r="1545" spans="1:6" x14ac:dyDescent="0.3">
      <c r="A1545">
        <v>2019</v>
      </c>
      <c r="B1545" t="s">
        <v>57</v>
      </c>
      <c r="C1545" t="s">
        <v>17</v>
      </c>
      <c r="D1545">
        <v>2750</v>
      </c>
      <c r="E1545">
        <v>67543</v>
      </c>
      <c r="F1545" t="s">
        <v>7</v>
      </c>
    </row>
    <row r="1546" spans="1:6" x14ac:dyDescent="0.3">
      <c r="A1546">
        <v>2019</v>
      </c>
      <c r="B1546" t="s">
        <v>57</v>
      </c>
      <c r="C1546" t="s">
        <v>18</v>
      </c>
      <c r="D1546">
        <v>17979</v>
      </c>
      <c r="E1546">
        <v>76174</v>
      </c>
      <c r="F1546" t="s">
        <v>7</v>
      </c>
    </row>
    <row r="1547" spans="1:6" x14ac:dyDescent="0.3">
      <c r="A1547">
        <v>2019</v>
      </c>
      <c r="B1547" t="s">
        <v>57</v>
      </c>
      <c r="C1547" t="s">
        <v>19</v>
      </c>
      <c r="D1547">
        <v>8554</v>
      </c>
      <c r="E1547">
        <v>67118</v>
      </c>
      <c r="F1547" t="s">
        <v>9</v>
      </c>
    </row>
    <row r="1548" spans="1:6" x14ac:dyDescent="0.3">
      <c r="A1548">
        <v>2019</v>
      </c>
      <c r="B1548" t="s">
        <v>57</v>
      </c>
      <c r="C1548" t="s">
        <v>20</v>
      </c>
      <c r="D1548">
        <v>4125</v>
      </c>
      <c r="E1548">
        <v>64617</v>
      </c>
      <c r="F1548" t="s">
        <v>9</v>
      </c>
    </row>
    <row r="1549" spans="1:6" x14ac:dyDescent="0.3">
      <c r="A1549">
        <v>2019</v>
      </c>
      <c r="B1549" t="s">
        <v>57</v>
      </c>
      <c r="C1549" t="s">
        <v>21</v>
      </c>
      <c r="D1549">
        <v>3164</v>
      </c>
      <c r="E1549">
        <v>63532</v>
      </c>
      <c r="F1549" t="s">
        <v>7</v>
      </c>
    </row>
    <row r="1550" spans="1:6" x14ac:dyDescent="0.3">
      <c r="A1550">
        <v>2019</v>
      </c>
      <c r="B1550" t="s">
        <v>57</v>
      </c>
      <c r="C1550" t="s">
        <v>22</v>
      </c>
      <c r="D1550">
        <v>4368</v>
      </c>
      <c r="E1550">
        <v>64143</v>
      </c>
      <c r="F1550" t="s">
        <v>7</v>
      </c>
    </row>
    <row r="1551" spans="1:6" x14ac:dyDescent="0.3">
      <c r="A1551">
        <v>2019</v>
      </c>
      <c r="B1551" t="s">
        <v>57</v>
      </c>
      <c r="C1551" t="s">
        <v>23</v>
      </c>
      <c r="D1551">
        <v>4464</v>
      </c>
      <c r="E1551">
        <v>78604</v>
      </c>
      <c r="F1551" t="s">
        <v>9</v>
      </c>
    </row>
    <row r="1552" spans="1:6" x14ac:dyDescent="0.3">
      <c r="A1552">
        <v>2019</v>
      </c>
      <c r="B1552" t="s">
        <v>57</v>
      </c>
      <c r="C1552" t="s">
        <v>24</v>
      </c>
      <c r="D1552">
        <v>1877</v>
      </c>
      <c r="E1552">
        <v>61458</v>
      </c>
      <c r="F1552" t="s">
        <v>7</v>
      </c>
    </row>
    <row r="1553" spans="1:6" x14ac:dyDescent="0.3">
      <c r="A1553">
        <v>2019</v>
      </c>
      <c r="B1553" t="s">
        <v>57</v>
      </c>
      <c r="C1553" t="s">
        <v>25</v>
      </c>
      <c r="D1553">
        <v>3901</v>
      </c>
      <c r="E1553">
        <v>83289</v>
      </c>
      <c r="F1553" t="s">
        <v>9</v>
      </c>
    </row>
    <row r="1554" spans="1:6" x14ac:dyDescent="0.3">
      <c r="A1554">
        <v>2019</v>
      </c>
      <c r="B1554" t="s">
        <v>57</v>
      </c>
      <c r="C1554" t="s">
        <v>26</v>
      </c>
      <c r="D1554">
        <v>6850</v>
      </c>
      <c r="E1554">
        <v>94132</v>
      </c>
      <c r="F1554" t="s">
        <v>7</v>
      </c>
    </row>
    <row r="1555" spans="1:6" x14ac:dyDescent="0.3">
      <c r="A1555">
        <v>2019</v>
      </c>
      <c r="B1555" t="s">
        <v>57</v>
      </c>
      <c r="C1555" t="s">
        <v>27</v>
      </c>
      <c r="D1555">
        <v>15721</v>
      </c>
      <c r="E1555">
        <v>72395</v>
      </c>
      <c r="F1555" t="s">
        <v>7</v>
      </c>
    </row>
    <row r="1556" spans="1:6" x14ac:dyDescent="0.3">
      <c r="A1556">
        <v>2019</v>
      </c>
      <c r="B1556" t="s">
        <v>57</v>
      </c>
      <c r="C1556" t="s">
        <v>28</v>
      </c>
      <c r="D1556">
        <v>8369</v>
      </c>
      <c r="E1556">
        <v>71734</v>
      </c>
      <c r="F1556" t="s">
        <v>9</v>
      </c>
    </row>
    <row r="1557" spans="1:6" x14ac:dyDescent="0.3">
      <c r="A1557">
        <v>2019</v>
      </c>
      <c r="B1557" t="s">
        <v>57</v>
      </c>
      <c r="C1557" t="s">
        <v>29</v>
      </c>
      <c r="D1557">
        <v>2441</v>
      </c>
      <c r="E1557">
        <v>54199</v>
      </c>
      <c r="F1557" t="s">
        <v>9</v>
      </c>
    </row>
    <row r="1558" spans="1:6" x14ac:dyDescent="0.3">
      <c r="A1558">
        <v>2019</v>
      </c>
      <c r="B1558" t="s">
        <v>57</v>
      </c>
      <c r="C1558" t="s">
        <v>30</v>
      </c>
      <c r="D1558">
        <v>6636</v>
      </c>
      <c r="E1558">
        <v>63139</v>
      </c>
      <c r="F1558" t="s">
        <v>7</v>
      </c>
    </row>
    <row r="1559" spans="1:6" x14ac:dyDescent="0.3">
      <c r="A1559">
        <v>2019</v>
      </c>
      <c r="B1559" t="s">
        <v>57</v>
      </c>
      <c r="C1559" t="s">
        <v>31</v>
      </c>
      <c r="D1559">
        <v>1572</v>
      </c>
      <c r="E1559">
        <v>54758</v>
      </c>
      <c r="F1559" t="s">
        <v>7</v>
      </c>
    </row>
    <row r="1560" spans="1:6" x14ac:dyDescent="0.3">
      <c r="A1560">
        <v>2019</v>
      </c>
      <c r="B1560" t="s">
        <v>57</v>
      </c>
      <c r="C1560" t="s">
        <v>32</v>
      </c>
      <c r="D1560">
        <v>1977</v>
      </c>
      <c r="E1560">
        <v>55568</v>
      </c>
      <c r="F1560" t="s">
        <v>9</v>
      </c>
    </row>
    <row r="1561" spans="1:6" x14ac:dyDescent="0.3">
      <c r="A1561">
        <v>2019</v>
      </c>
      <c r="B1561" t="s">
        <v>57</v>
      </c>
      <c r="C1561" t="s">
        <v>33</v>
      </c>
      <c r="D1561">
        <v>2043</v>
      </c>
      <c r="E1561">
        <v>62486</v>
      </c>
      <c r="F1561" t="s">
        <v>9</v>
      </c>
    </row>
    <row r="1562" spans="1:6" x14ac:dyDescent="0.3">
      <c r="A1562">
        <v>2019</v>
      </c>
      <c r="B1562" t="s">
        <v>57</v>
      </c>
      <c r="C1562" t="s">
        <v>34</v>
      </c>
      <c r="D1562">
        <v>2011</v>
      </c>
      <c r="E1562">
        <v>76482</v>
      </c>
      <c r="F1562" t="s">
        <v>9</v>
      </c>
    </row>
    <row r="1563" spans="1:6" x14ac:dyDescent="0.3">
      <c r="A1563">
        <v>2019</v>
      </c>
      <c r="B1563" t="s">
        <v>57</v>
      </c>
      <c r="C1563" t="s">
        <v>35</v>
      </c>
      <c r="D1563">
        <v>8962</v>
      </c>
      <c r="E1563">
        <v>84813</v>
      </c>
      <c r="F1563" t="s">
        <v>9</v>
      </c>
    </row>
    <row r="1564" spans="1:6" x14ac:dyDescent="0.3">
      <c r="A1564">
        <v>2019</v>
      </c>
      <c r="B1564" t="s">
        <v>57</v>
      </c>
      <c r="C1564" t="s">
        <v>36</v>
      </c>
      <c r="D1564">
        <v>1724</v>
      </c>
      <c r="E1564">
        <v>59328</v>
      </c>
      <c r="F1564" t="s">
        <v>9</v>
      </c>
    </row>
    <row r="1565" spans="1:6" x14ac:dyDescent="0.3">
      <c r="A1565">
        <v>2019</v>
      </c>
      <c r="B1565" t="s">
        <v>57</v>
      </c>
      <c r="C1565" t="s">
        <v>37</v>
      </c>
      <c r="D1565">
        <v>17319</v>
      </c>
      <c r="E1565">
        <v>71899</v>
      </c>
      <c r="F1565" t="s">
        <v>7</v>
      </c>
    </row>
    <row r="1566" spans="1:6" x14ac:dyDescent="0.3">
      <c r="A1566">
        <v>2019</v>
      </c>
      <c r="B1566" t="s">
        <v>57</v>
      </c>
      <c r="C1566" t="s">
        <v>38</v>
      </c>
      <c r="D1566">
        <v>10287</v>
      </c>
      <c r="E1566">
        <v>64368</v>
      </c>
      <c r="F1566" t="s">
        <v>7</v>
      </c>
    </row>
    <row r="1567" spans="1:6" x14ac:dyDescent="0.3">
      <c r="A1567">
        <v>2019</v>
      </c>
      <c r="B1567" t="s">
        <v>57</v>
      </c>
      <c r="C1567" t="s">
        <v>39</v>
      </c>
      <c r="D1567">
        <v>810</v>
      </c>
      <c r="E1567">
        <v>58594</v>
      </c>
      <c r="F1567" t="s">
        <v>9</v>
      </c>
    </row>
    <row r="1568" spans="1:6" x14ac:dyDescent="0.3">
      <c r="A1568">
        <v>2019</v>
      </c>
      <c r="B1568" t="s">
        <v>57</v>
      </c>
      <c r="C1568" t="s">
        <v>40</v>
      </c>
      <c r="D1568">
        <v>15430</v>
      </c>
      <c r="E1568">
        <v>66002</v>
      </c>
      <c r="F1568" t="s">
        <v>7</v>
      </c>
    </row>
    <row r="1569" spans="1:6" x14ac:dyDescent="0.3">
      <c r="A1569">
        <v>2019</v>
      </c>
      <c r="B1569" t="s">
        <v>57</v>
      </c>
      <c r="C1569" t="s">
        <v>41</v>
      </c>
      <c r="D1569">
        <v>4230</v>
      </c>
      <c r="E1569">
        <v>61496</v>
      </c>
      <c r="F1569" t="s">
        <v>7</v>
      </c>
    </row>
    <row r="1570" spans="1:6" x14ac:dyDescent="0.3">
      <c r="A1570">
        <v>2019</v>
      </c>
      <c r="B1570" t="s">
        <v>57</v>
      </c>
      <c r="C1570" t="s">
        <v>42</v>
      </c>
      <c r="D1570">
        <v>6175</v>
      </c>
      <c r="E1570">
        <v>74161</v>
      </c>
      <c r="F1570" t="s">
        <v>9</v>
      </c>
    </row>
    <row r="1571" spans="1:6" x14ac:dyDescent="0.3">
      <c r="A1571">
        <v>2019</v>
      </c>
      <c r="B1571" t="s">
        <v>57</v>
      </c>
      <c r="C1571" t="s">
        <v>43</v>
      </c>
      <c r="D1571">
        <v>14414</v>
      </c>
      <c r="E1571">
        <v>67111</v>
      </c>
      <c r="F1571" t="s">
        <v>9</v>
      </c>
    </row>
    <row r="1572" spans="1:6" x14ac:dyDescent="0.3">
      <c r="A1572">
        <v>2019</v>
      </c>
      <c r="B1572" t="s">
        <v>57</v>
      </c>
      <c r="C1572" t="s">
        <v>44</v>
      </c>
      <c r="D1572">
        <v>1567</v>
      </c>
      <c r="E1572">
        <v>63616</v>
      </c>
      <c r="F1572" t="s">
        <v>7</v>
      </c>
    </row>
    <row r="1573" spans="1:6" x14ac:dyDescent="0.3">
      <c r="A1573">
        <v>2019</v>
      </c>
      <c r="B1573" t="s">
        <v>57</v>
      </c>
      <c r="C1573" t="s">
        <v>45</v>
      </c>
      <c r="D1573">
        <v>5906</v>
      </c>
      <c r="E1573">
        <v>64927</v>
      </c>
      <c r="F1573" t="s">
        <v>7</v>
      </c>
    </row>
    <row r="1574" spans="1:6" x14ac:dyDescent="0.3">
      <c r="A1574">
        <v>2019</v>
      </c>
      <c r="B1574" t="s">
        <v>57</v>
      </c>
      <c r="C1574" t="s">
        <v>46</v>
      </c>
      <c r="D1574">
        <v>1091</v>
      </c>
      <c r="E1574">
        <v>53877</v>
      </c>
      <c r="F1574" t="s">
        <v>9</v>
      </c>
    </row>
    <row r="1575" spans="1:6" x14ac:dyDescent="0.3">
      <c r="A1575">
        <v>2019</v>
      </c>
      <c r="B1575" t="s">
        <v>57</v>
      </c>
      <c r="C1575" t="s">
        <v>47</v>
      </c>
      <c r="D1575">
        <v>6835</v>
      </c>
      <c r="E1575">
        <v>65526</v>
      </c>
      <c r="F1575" t="s">
        <v>7</v>
      </c>
    </row>
    <row r="1576" spans="1:6" x14ac:dyDescent="0.3">
      <c r="A1576">
        <v>2019</v>
      </c>
      <c r="B1576" t="s">
        <v>57</v>
      </c>
      <c r="C1576" t="s">
        <v>48</v>
      </c>
      <c r="D1576">
        <v>24275</v>
      </c>
      <c r="E1576">
        <v>81813</v>
      </c>
      <c r="F1576" t="s">
        <v>9</v>
      </c>
    </row>
    <row r="1577" spans="1:6" x14ac:dyDescent="0.3">
      <c r="A1577">
        <v>2019</v>
      </c>
      <c r="B1577" t="s">
        <v>57</v>
      </c>
      <c r="C1577" t="s">
        <v>49</v>
      </c>
      <c r="D1577">
        <v>4248</v>
      </c>
      <c r="E1577">
        <v>62723</v>
      </c>
      <c r="F1577" t="s">
        <v>7</v>
      </c>
    </row>
    <row r="1578" spans="1:6" x14ac:dyDescent="0.3">
      <c r="A1578">
        <v>2019</v>
      </c>
      <c r="B1578" t="s">
        <v>57</v>
      </c>
      <c r="C1578" t="s">
        <v>50</v>
      </c>
      <c r="D1578">
        <v>1105</v>
      </c>
      <c r="E1578">
        <v>64004</v>
      </c>
      <c r="F1578" t="s">
        <v>7</v>
      </c>
    </row>
    <row r="1579" spans="1:6" x14ac:dyDescent="0.3">
      <c r="A1579">
        <v>2019</v>
      </c>
      <c r="B1579" t="s">
        <v>57</v>
      </c>
      <c r="C1579" t="s">
        <v>51</v>
      </c>
      <c r="D1579">
        <v>6475</v>
      </c>
      <c r="E1579">
        <v>63894</v>
      </c>
      <c r="F1579" t="s">
        <v>9</v>
      </c>
    </row>
    <row r="1580" spans="1:6" x14ac:dyDescent="0.3">
      <c r="A1580">
        <v>2019</v>
      </c>
      <c r="B1580" t="s">
        <v>57</v>
      </c>
      <c r="C1580" t="s">
        <v>52</v>
      </c>
      <c r="D1580">
        <v>7671</v>
      </c>
      <c r="E1580">
        <v>82290</v>
      </c>
      <c r="F1580" t="s">
        <v>9</v>
      </c>
    </row>
    <row r="1581" spans="1:6" x14ac:dyDescent="0.3">
      <c r="A1581">
        <v>2019</v>
      </c>
      <c r="B1581" t="s">
        <v>57</v>
      </c>
      <c r="C1581" t="s">
        <v>53</v>
      </c>
      <c r="D1581">
        <v>1272</v>
      </c>
      <c r="E1581">
        <v>64624</v>
      </c>
      <c r="F1581" t="s">
        <v>7</v>
      </c>
    </row>
    <row r="1582" spans="1:6" x14ac:dyDescent="0.3">
      <c r="A1582">
        <v>2019</v>
      </c>
      <c r="B1582" t="s">
        <v>57</v>
      </c>
      <c r="C1582" t="s">
        <v>54</v>
      </c>
      <c r="D1582">
        <v>9356</v>
      </c>
      <c r="E1582">
        <v>63001</v>
      </c>
      <c r="F1582" t="s">
        <v>7</v>
      </c>
    </row>
    <row r="1583" spans="1:6" x14ac:dyDescent="0.3">
      <c r="A1583">
        <v>2019</v>
      </c>
      <c r="B1583" t="s">
        <v>57</v>
      </c>
      <c r="C1583" t="s">
        <v>55</v>
      </c>
      <c r="D1583">
        <v>598</v>
      </c>
      <c r="E1583">
        <v>71834</v>
      </c>
      <c r="F1583" t="s">
        <v>9</v>
      </c>
    </row>
    <row r="1584" spans="1:6" x14ac:dyDescent="0.3">
      <c r="A1584">
        <v>2019</v>
      </c>
      <c r="B1584" t="s">
        <v>58</v>
      </c>
      <c r="C1584" t="s">
        <v>6</v>
      </c>
      <c r="D1584">
        <v>32410</v>
      </c>
      <c r="E1584">
        <v>46518</v>
      </c>
      <c r="F1584" t="s">
        <v>9</v>
      </c>
    </row>
    <row r="1585" spans="1:6" x14ac:dyDescent="0.3">
      <c r="A1585">
        <v>2019</v>
      </c>
      <c r="B1585" t="s">
        <v>58</v>
      </c>
      <c r="C1585" t="s">
        <v>8</v>
      </c>
      <c r="D1585">
        <v>29489</v>
      </c>
      <c r="E1585">
        <v>51126</v>
      </c>
      <c r="F1585" t="s">
        <v>9</v>
      </c>
    </row>
    <row r="1586" spans="1:6" x14ac:dyDescent="0.3">
      <c r="A1586">
        <v>2019</v>
      </c>
      <c r="B1586" t="s">
        <v>58</v>
      </c>
      <c r="C1586" t="s">
        <v>10</v>
      </c>
      <c r="D1586">
        <v>21486</v>
      </c>
      <c r="E1586">
        <v>46275</v>
      </c>
      <c r="F1586" t="s">
        <v>9</v>
      </c>
    </row>
    <row r="1587" spans="1:6" x14ac:dyDescent="0.3">
      <c r="A1587">
        <v>2019</v>
      </c>
      <c r="B1587" t="s">
        <v>58</v>
      </c>
      <c r="C1587" t="s">
        <v>11</v>
      </c>
      <c r="D1587">
        <v>185826</v>
      </c>
      <c r="E1587">
        <v>57095</v>
      </c>
      <c r="F1587" t="s">
        <v>9</v>
      </c>
    </row>
    <row r="1588" spans="1:6" x14ac:dyDescent="0.3">
      <c r="A1588">
        <v>2019</v>
      </c>
      <c r="B1588" t="s">
        <v>58</v>
      </c>
      <c r="C1588" t="s">
        <v>12</v>
      </c>
      <c r="D1588">
        <v>35715</v>
      </c>
      <c r="E1588">
        <v>54601</v>
      </c>
      <c r="F1588" t="s">
        <v>7</v>
      </c>
    </row>
    <row r="1589" spans="1:6" x14ac:dyDescent="0.3">
      <c r="A1589">
        <v>2019</v>
      </c>
      <c r="B1589" t="s">
        <v>58</v>
      </c>
      <c r="C1589" t="s">
        <v>13</v>
      </c>
      <c r="D1589">
        <v>25027</v>
      </c>
      <c r="E1589">
        <v>56064</v>
      </c>
      <c r="F1589" t="s">
        <v>7</v>
      </c>
    </row>
    <row r="1590" spans="1:6" x14ac:dyDescent="0.3">
      <c r="A1590">
        <v>2019</v>
      </c>
      <c r="B1590" t="s">
        <v>58</v>
      </c>
      <c r="C1590" t="s">
        <v>14</v>
      </c>
      <c r="D1590">
        <v>6681</v>
      </c>
      <c r="E1590">
        <v>45700</v>
      </c>
      <c r="F1590" t="s">
        <v>9</v>
      </c>
    </row>
    <row r="1591" spans="1:6" x14ac:dyDescent="0.3">
      <c r="A1591">
        <v>2019</v>
      </c>
      <c r="B1591" t="s">
        <v>58</v>
      </c>
      <c r="C1591" t="s">
        <v>15</v>
      </c>
      <c r="D1591">
        <v>139501</v>
      </c>
      <c r="E1591">
        <v>49229</v>
      </c>
      <c r="F1591" t="s">
        <v>7</v>
      </c>
    </row>
    <row r="1592" spans="1:6" x14ac:dyDescent="0.3">
      <c r="A1592">
        <v>2019</v>
      </c>
      <c r="B1592" t="s">
        <v>58</v>
      </c>
      <c r="C1592" t="s">
        <v>16</v>
      </c>
      <c r="D1592">
        <v>60382</v>
      </c>
      <c r="E1592">
        <v>54763</v>
      </c>
      <c r="F1592" t="s">
        <v>7</v>
      </c>
    </row>
    <row r="1593" spans="1:6" x14ac:dyDescent="0.3">
      <c r="A1593">
        <v>2019</v>
      </c>
      <c r="B1593" t="s">
        <v>58</v>
      </c>
      <c r="C1593" t="s">
        <v>17</v>
      </c>
      <c r="D1593">
        <v>11706</v>
      </c>
      <c r="E1593">
        <v>44856</v>
      </c>
      <c r="F1593" t="s">
        <v>9</v>
      </c>
    </row>
    <row r="1594" spans="1:6" x14ac:dyDescent="0.3">
      <c r="A1594">
        <v>2019</v>
      </c>
      <c r="B1594" t="s">
        <v>58</v>
      </c>
      <c r="C1594" t="s">
        <v>18</v>
      </c>
      <c r="D1594">
        <v>77273</v>
      </c>
      <c r="E1594">
        <v>56025</v>
      </c>
      <c r="F1594" t="s">
        <v>9</v>
      </c>
    </row>
    <row r="1595" spans="1:6" x14ac:dyDescent="0.3">
      <c r="A1595">
        <v>2019</v>
      </c>
      <c r="B1595" t="s">
        <v>58</v>
      </c>
      <c r="C1595" t="s">
        <v>19</v>
      </c>
      <c r="D1595">
        <v>40630</v>
      </c>
      <c r="E1595">
        <v>46479</v>
      </c>
      <c r="F1595" t="s">
        <v>7</v>
      </c>
    </row>
    <row r="1596" spans="1:6" x14ac:dyDescent="0.3">
      <c r="A1596">
        <v>2019</v>
      </c>
      <c r="B1596" t="s">
        <v>58</v>
      </c>
      <c r="C1596" t="s">
        <v>20</v>
      </c>
      <c r="D1596">
        <v>23446</v>
      </c>
      <c r="E1596">
        <v>45025</v>
      </c>
      <c r="F1596" t="s">
        <v>7</v>
      </c>
    </row>
    <row r="1597" spans="1:6" x14ac:dyDescent="0.3">
      <c r="A1597">
        <v>2019</v>
      </c>
      <c r="B1597" t="s">
        <v>58</v>
      </c>
      <c r="C1597" t="s">
        <v>21</v>
      </c>
      <c r="D1597">
        <v>20676</v>
      </c>
      <c r="E1597">
        <v>46705</v>
      </c>
      <c r="F1597" t="s">
        <v>9</v>
      </c>
    </row>
    <row r="1598" spans="1:6" x14ac:dyDescent="0.3">
      <c r="A1598">
        <v>2019</v>
      </c>
      <c r="B1598" t="s">
        <v>58</v>
      </c>
      <c r="C1598" t="s">
        <v>22</v>
      </c>
      <c r="D1598">
        <v>27941</v>
      </c>
      <c r="E1598">
        <v>47261</v>
      </c>
      <c r="F1598" t="s">
        <v>7</v>
      </c>
    </row>
    <row r="1599" spans="1:6" x14ac:dyDescent="0.3">
      <c r="A1599">
        <v>2019</v>
      </c>
      <c r="B1599" t="s">
        <v>58</v>
      </c>
      <c r="C1599" t="s">
        <v>23</v>
      </c>
      <c r="D1599">
        <v>30444</v>
      </c>
      <c r="E1599">
        <v>46938</v>
      </c>
      <c r="F1599" t="s">
        <v>9</v>
      </c>
    </row>
    <row r="1600" spans="1:6" x14ac:dyDescent="0.3">
      <c r="A1600">
        <v>2019</v>
      </c>
      <c r="B1600" t="s">
        <v>58</v>
      </c>
      <c r="C1600" t="s">
        <v>24</v>
      </c>
      <c r="D1600">
        <v>11060</v>
      </c>
      <c r="E1600">
        <v>42287</v>
      </c>
      <c r="F1600" t="s">
        <v>7</v>
      </c>
    </row>
    <row r="1601" spans="1:6" x14ac:dyDescent="0.3">
      <c r="A1601">
        <v>2019</v>
      </c>
      <c r="B1601" t="s">
        <v>58</v>
      </c>
      <c r="C1601" t="s">
        <v>25</v>
      </c>
      <c r="D1601">
        <v>33064</v>
      </c>
      <c r="E1601">
        <v>51367</v>
      </c>
      <c r="F1601" t="s">
        <v>7</v>
      </c>
    </row>
    <row r="1602" spans="1:6" x14ac:dyDescent="0.3">
      <c r="A1602">
        <v>2019</v>
      </c>
      <c r="B1602" t="s">
        <v>58</v>
      </c>
      <c r="C1602" t="s">
        <v>26</v>
      </c>
      <c r="D1602">
        <v>42906</v>
      </c>
      <c r="E1602">
        <v>57500</v>
      </c>
      <c r="F1602" t="s">
        <v>9</v>
      </c>
    </row>
    <row r="1603" spans="1:6" x14ac:dyDescent="0.3">
      <c r="A1603">
        <v>2019</v>
      </c>
      <c r="B1603" t="s">
        <v>58</v>
      </c>
      <c r="C1603" t="s">
        <v>27</v>
      </c>
      <c r="D1603">
        <v>52149</v>
      </c>
      <c r="E1603">
        <v>51628</v>
      </c>
      <c r="F1603" t="s">
        <v>9</v>
      </c>
    </row>
    <row r="1604" spans="1:6" x14ac:dyDescent="0.3">
      <c r="A1604">
        <v>2019</v>
      </c>
      <c r="B1604" t="s">
        <v>58</v>
      </c>
      <c r="C1604" t="s">
        <v>28</v>
      </c>
      <c r="D1604">
        <v>36334</v>
      </c>
      <c r="E1604">
        <v>54273</v>
      </c>
      <c r="F1604" t="s">
        <v>7</v>
      </c>
    </row>
    <row r="1605" spans="1:6" x14ac:dyDescent="0.3">
      <c r="A1605">
        <v>2019</v>
      </c>
      <c r="B1605" t="s">
        <v>58</v>
      </c>
      <c r="C1605" t="s">
        <v>29</v>
      </c>
      <c r="D1605">
        <v>19589</v>
      </c>
      <c r="E1605">
        <v>41324</v>
      </c>
      <c r="F1605" t="s">
        <v>7</v>
      </c>
    </row>
    <row r="1606" spans="1:6" x14ac:dyDescent="0.3">
      <c r="A1606">
        <v>2019</v>
      </c>
      <c r="B1606" t="s">
        <v>58</v>
      </c>
      <c r="C1606" t="s">
        <v>30</v>
      </c>
      <c r="D1606">
        <v>40324</v>
      </c>
      <c r="E1606">
        <v>47095</v>
      </c>
      <c r="F1606" t="s">
        <v>9</v>
      </c>
    </row>
    <row r="1607" spans="1:6" x14ac:dyDescent="0.3">
      <c r="A1607">
        <v>2019</v>
      </c>
      <c r="B1607" t="s">
        <v>58</v>
      </c>
      <c r="C1607" t="s">
        <v>31</v>
      </c>
      <c r="D1607">
        <v>9270</v>
      </c>
      <c r="E1607">
        <v>44067</v>
      </c>
      <c r="F1607" t="s">
        <v>9</v>
      </c>
    </row>
    <row r="1608" spans="1:6" x14ac:dyDescent="0.3">
      <c r="A1608">
        <v>2019</v>
      </c>
      <c r="B1608" t="s">
        <v>58</v>
      </c>
      <c r="C1608" t="s">
        <v>32</v>
      </c>
      <c r="D1608">
        <v>15024</v>
      </c>
      <c r="E1608">
        <v>44493</v>
      </c>
      <c r="F1608" t="s">
        <v>9</v>
      </c>
    </row>
    <row r="1609" spans="1:6" x14ac:dyDescent="0.3">
      <c r="A1609">
        <v>2019</v>
      </c>
      <c r="B1609" t="s">
        <v>58</v>
      </c>
      <c r="C1609" t="s">
        <v>33</v>
      </c>
      <c r="D1609">
        <v>15910</v>
      </c>
      <c r="E1609">
        <v>48847</v>
      </c>
      <c r="F1609" t="s">
        <v>9</v>
      </c>
    </row>
    <row r="1610" spans="1:6" x14ac:dyDescent="0.3">
      <c r="A1610">
        <v>2019</v>
      </c>
      <c r="B1610" t="s">
        <v>58</v>
      </c>
      <c r="C1610" t="s">
        <v>34</v>
      </c>
      <c r="D1610">
        <v>12612</v>
      </c>
      <c r="E1610">
        <v>52101</v>
      </c>
      <c r="F1610" t="s">
        <v>9</v>
      </c>
    </row>
    <row r="1611" spans="1:6" x14ac:dyDescent="0.3">
      <c r="A1611">
        <v>2019</v>
      </c>
      <c r="B1611" t="s">
        <v>58</v>
      </c>
      <c r="C1611" t="s">
        <v>35</v>
      </c>
      <c r="D1611">
        <v>53977</v>
      </c>
      <c r="E1611">
        <v>58631</v>
      </c>
      <c r="F1611" t="s">
        <v>7</v>
      </c>
    </row>
    <row r="1612" spans="1:6" x14ac:dyDescent="0.3">
      <c r="A1612">
        <v>2019</v>
      </c>
      <c r="B1612" t="s">
        <v>58</v>
      </c>
      <c r="C1612" t="s">
        <v>36</v>
      </c>
      <c r="D1612">
        <v>10538</v>
      </c>
      <c r="E1612">
        <v>42519</v>
      </c>
      <c r="F1612" t="s">
        <v>7</v>
      </c>
    </row>
    <row r="1613" spans="1:6" x14ac:dyDescent="0.3">
      <c r="A1613">
        <v>2019</v>
      </c>
      <c r="B1613" t="s">
        <v>58</v>
      </c>
      <c r="C1613" t="s">
        <v>37</v>
      </c>
      <c r="D1613">
        <v>126549</v>
      </c>
      <c r="E1613">
        <v>56389</v>
      </c>
      <c r="F1613" t="s">
        <v>9</v>
      </c>
    </row>
    <row r="1614" spans="1:6" x14ac:dyDescent="0.3">
      <c r="A1614">
        <v>2019</v>
      </c>
      <c r="B1614" t="s">
        <v>58</v>
      </c>
      <c r="C1614" t="s">
        <v>38</v>
      </c>
      <c r="D1614">
        <v>61042</v>
      </c>
      <c r="E1614">
        <v>47845</v>
      </c>
      <c r="F1614" t="s">
        <v>7</v>
      </c>
    </row>
    <row r="1615" spans="1:6" x14ac:dyDescent="0.3">
      <c r="A1615">
        <v>2019</v>
      </c>
      <c r="B1615" t="s">
        <v>58</v>
      </c>
      <c r="C1615" t="s">
        <v>39</v>
      </c>
      <c r="D1615">
        <v>7819</v>
      </c>
      <c r="E1615">
        <v>53910</v>
      </c>
      <c r="F1615" t="s">
        <v>7</v>
      </c>
    </row>
    <row r="1616" spans="1:6" x14ac:dyDescent="0.3">
      <c r="A1616">
        <v>2019</v>
      </c>
      <c r="B1616" t="s">
        <v>58</v>
      </c>
      <c r="C1616" t="s">
        <v>40</v>
      </c>
      <c r="D1616">
        <v>68763</v>
      </c>
      <c r="E1616">
        <v>48564</v>
      </c>
      <c r="F1616" t="s">
        <v>9</v>
      </c>
    </row>
    <row r="1617" spans="1:6" x14ac:dyDescent="0.3">
      <c r="A1617">
        <v>2019</v>
      </c>
      <c r="B1617" t="s">
        <v>58</v>
      </c>
      <c r="C1617" t="s">
        <v>41</v>
      </c>
      <c r="D1617">
        <v>23838</v>
      </c>
      <c r="E1617">
        <v>47040</v>
      </c>
      <c r="F1617" t="s">
        <v>9</v>
      </c>
    </row>
    <row r="1618" spans="1:6" x14ac:dyDescent="0.3">
      <c r="A1618">
        <v>2019</v>
      </c>
      <c r="B1618" t="s">
        <v>58</v>
      </c>
      <c r="C1618" t="s">
        <v>42</v>
      </c>
      <c r="D1618">
        <v>26684</v>
      </c>
      <c r="E1618">
        <v>48870</v>
      </c>
      <c r="F1618" t="s">
        <v>7</v>
      </c>
    </row>
    <row r="1619" spans="1:6" x14ac:dyDescent="0.3">
      <c r="A1619">
        <v>2019</v>
      </c>
      <c r="B1619" t="s">
        <v>58</v>
      </c>
      <c r="C1619" t="s">
        <v>43</v>
      </c>
      <c r="D1619">
        <v>75374</v>
      </c>
      <c r="E1619">
        <v>49972</v>
      </c>
      <c r="F1619" t="s">
        <v>7</v>
      </c>
    </row>
    <row r="1620" spans="1:6" x14ac:dyDescent="0.3">
      <c r="A1620">
        <v>2019</v>
      </c>
      <c r="B1620" t="s">
        <v>58</v>
      </c>
      <c r="C1620" t="s">
        <v>44</v>
      </c>
      <c r="D1620">
        <v>7674</v>
      </c>
      <c r="E1620">
        <v>48503</v>
      </c>
      <c r="F1620" t="s">
        <v>9</v>
      </c>
    </row>
    <row r="1621" spans="1:6" x14ac:dyDescent="0.3">
      <c r="A1621">
        <v>2019</v>
      </c>
      <c r="B1621" t="s">
        <v>58</v>
      </c>
      <c r="C1621" t="s">
        <v>45</v>
      </c>
      <c r="D1621">
        <v>29784</v>
      </c>
      <c r="E1621">
        <v>44973</v>
      </c>
      <c r="F1621" t="s">
        <v>7</v>
      </c>
    </row>
    <row r="1622" spans="1:6" x14ac:dyDescent="0.3">
      <c r="A1622">
        <v>2019</v>
      </c>
      <c r="B1622" t="s">
        <v>58</v>
      </c>
      <c r="C1622" t="s">
        <v>46</v>
      </c>
      <c r="D1622">
        <v>8036</v>
      </c>
      <c r="E1622">
        <v>44278</v>
      </c>
      <c r="F1622" t="s">
        <v>9</v>
      </c>
    </row>
    <row r="1623" spans="1:6" x14ac:dyDescent="0.3">
      <c r="A1623">
        <v>2019</v>
      </c>
      <c r="B1623" t="s">
        <v>58</v>
      </c>
      <c r="C1623" t="s">
        <v>47</v>
      </c>
      <c r="D1623">
        <v>39250</v>
      </c>
      <c r="E1623">
        <v>50773</v>
      </c>
      <c r="F1623" t="s">
        <v>7</v>
      </c>
    </row>
    <row r="1624" spans="1:6" x14ac:dyDescent="0.3">
      <c r="A1624">
        <v>2019</v>
      </c>
      <c r="B1624" t="s">
        <v>58</v>
      </c>
      <c r="C1624" t="s">
        <v>48</v>
      </c>
      <c r="D1624">
        <v>145842</v>
      </c>
      <c r="E1624">
        <v>56316</v>
      </c>
      <c r="F1624" t="s">
        <v>7</v>
      </c>
    </row>
    <row r="1625" spans="1:6" x14ac:dyDescent="0.3">
      <c r="A1625">
        <v>2019</v>
      </c>
      <c r="B1625" t="s">
        <v>58</v>
      </c>
      <c r="C1625" t="s">
        <v>49</v>
      </c>
      <c r="D1625">
        <v>19048</v>
      </c>
      <c r="E1625">
        <v>48378</v>
      </c>
      <c r="F1625" t="s">
        <v>9</v>
      </c>
    </row>
    <row r="1626" spans="1:6" x14ac:dyDescent="0.3">
      <c r="A1626">
        <v>2019</v>
      </c>
      <c r="B1626" t="s">
        <v>58</v>
      </c>
      <c r="C1626" t="s">
        <v>50</v>
      </c>
      <c r="D1626">
        <v>5138</v>
      </c>
      <c r="E1626">
        <v>44650</v>
      </c>
      <c r="F1626" t="s">
        <v>9</v>
      </c>
    </row>
    <row r="1627" spans="1:6" x14ac:dyDescent="0.3">
      <c r="A1627">
        <v>2019</v>
      </c>
      <c r="B1627" t="s">
        <v>58</v>
      </c>
      <c r="C1627" t="s">
        <v>51</v>
      </c>
      <c r="D1627">
        <v>42996</v>
      </c>
      <c r="E1627">
        <v>48291</v>
      </c>
      <c r="F1627" t="s">
        <v>7</v>
      </c>
    </row>
    <row r="1628" spans="1:6" x14ac:dyDescent="0.3">
      <c r="A1628">
        <v>2019</v>
      </c>
      <c r="B1628" t="s">
        <v>58</v>
      </c>
      <c r="C1628" t="s">
        <v>52</v>
      </c>
      <c r="D1628">
        <v>39715</v>
      </c>
      <c r="E1628">
        <v>64924</v>
      </c>
      <c r="F1628" t="s">
        <v>7</v>
      </c>
    </row>
    <row r="1629" spans="1:6" x14ac:dyDescent="0.3">
      <c r="A1629">
        <v>2019</v>
      </c>
      <c r="B1629" t="s">
        <v>58</v>
      </c>
      <c r="C1629" t="s">
        <v>53</v>
      </c>
      <c r="D1629">
        <v>10925</v>
      </c>
      <c r="E1629">
        <v>43489</v>
      </c>
      <c r="F1629" t="s">
        <v>9</v>
      </c>
    </row>
    <row r="1630" spans="1:6" x14ac:dyDescent="0.3">
      <c r="A1630">
        <v>2019</v>
      </c>
      <c r="B1630" t="s">
        <v>58</v>
      </c>
      <c r="C1630" t="s">
        <v>54</v>
      </c>
      <c r="D1630">
        <v>35433</v>
      </c>
      <c r="E1630">
        <v>45831</v>
      </c>
      <c r="F1630" t="s">
        <v>9</v>
      </c>
    </row>
    <row r="1631" spans="1:6" x14ac:dyDescent="0.3">
      <c r="A1631">
        <v>2019</v>
      </c>
      <c r="B1631" t="s">
        <v>58</v>
      </c>
      <c r="C1631" t="s">
        <v>55</v>
      </c>
      <c r="D1631">
        <v>4822</v>
      </c>
      <c r="E1631">
        <v>46999</v>
      </c>
      <c r="F1631" t="s">
        <v>9</v>
      </c>
    </row>
    <row r="1632" spans="1:6" x14ac:dyDescent="0.3">
      <c r="A1632">
        <v>2019</v>
      </c>
      <c r="B1632" t="s">
        <v>59</v>
      </c>
      <c r="C1632" t="s">
        <v>6</v>
      </c>
      <c r="D1632">
        <v>1969</v>
      </c>
      <c r="E1632">
        <v>64932</v>
      </c>
      <c r="F1632" t="s">
        <v>9</v>
      </c>
    </row>
    <row r="1633" spans="1:6" x14ac:dyDescent="0.3">
      <c r="A1633">
        <v>2019</v>
      </c>
      <c r="B1633" t="s">
        <v>59</v>
      </c>
      <c r="C1633" t="s">
        <v>8</v>
      </c>
      <c r="D1633">
        <v>2461</v>
      </c>
      <c r="E1633">
        <v>77171</v>
      </c>
      <c r="F1633" t="s">
        <v>9</v>
      </c>
    </row>
    <row r="1634" spans="1:6" x14ac:dyDescent="0.3">
      <c r="A1634">
        <v>2019</v>
      </c>
      <c r="B1634" t="s">
        <v>59</v>
      </c>
      <c r="C1634" t="s">
        <v>10</v>
      </c>
      <c r="D1634">
        <v>1123</v>
      </c>
      <c r="E1634">
        <v>62682</v>
      </c>
      <c r="F1634" t="s">
        <v>7</v>
      </c>
    </row>
    <row r="1635" spans="1:6" x14ac:dyDescent="0.3">
      <c r="A1635">
        <v>2019</v>
      </c>
      <c r="B1635" t="s">
        <v>59</v>
      </c>
      <c r="C1635" t="s">
        <v>11</v>
      </c>
      <c r="D1635">
        <v>22519</v>
      </c>
      <c r="E1635">
        <v>178309</v>
      </c>
      <c r="F1635" t="s">
        <v>7</v>
      </c>
    </row>
    <row r="1636" spans="1:6" x14ac:dyDescent="0.3">
      <c r="A1636">
        <v>2019</v>
      </c>
      <c r="B1636" t="s">
        <v>59</v>
      </c>
      <c r="C1636" t="s">
        <v>12</v>
      </c>
      <c r="D1636">
        <v>3891</v>
      </c>
      <c r="E1636">
        <v>106781</v>
      </c>
      <c r="F1636" t="s">
        <v>9</v>
      </c>
    </row>
    <row r="1637" spans="1:6" x14ac:dyDescent="0.3">
      <c r="A1637">
        <v>2019</v>
      </c>
      <c r="B1637" t="s">
        <v>59</v>
      </c>
      <c r="C1637" t="s">
        <v>13</v>
      </c>
      <c r="D1637">
        <v>2146</v>
      </c>
      <c r="E1637">
        <v>109094</v>
      </c>
      <c r="F1637" t="s">
        <v>7</v>
      </c>
    </row>
    <row r="1638" spans="1:6" x14ac:dyDescent="0.3">
      <c r="A1638">
        <v>2019</v>
      </c>
      <c r="B1638" t="s">
        <v>59</v>
      </c>
      <c r="C1638" t="s">
        <v>14</v>
      </c>
      <c r="D1638">
        <v>409</v>
      </c>
      <c r="E1638">
        <v>70686</v>
      </c>
      <c r="F1638" t="s">
        <v>7</v>
      </c>
    </row>
    <row r="1639" spans="1:6" x14ac:dyDescent="0.3">
      <c r="A1639">
        <v>2019</v>
      </c>
      <c r="B1639" t="s">
        <v>59</v>
      </c>
      <c r="C1639" t="s">
        <v>15</v>
      </c>
      <c r="D1639">
        <v>10983</v>
      </c>
      <c r="E1639">
        <v>86305</v>
      </c>
      <c r="F1639" t="s">
        <v>9</v>
      </c>
    </row>
    <row r="1640" spans="1:6" x14ac:dyDescent="0.3">
      <c r="A1640">
        <v>2019</v>
      </c>
      <c r="B1640" t="s">
        <v>59</v>
      </c>
      <c r="C1640" t="s">
        <v>16</v>
      </c>
      <c r="D1640">
        <v>4911</v>
      </c>
      <c r="E1640">
        <v>102306</v>
      </c>
      <c r="F1640" t="s">
        <v>9</v>
      </c>
    </row>
    <row r="1641" spans="1:6" x14ac:dyDescent="0.3">
      <c r="A1641">
        <v>2019</v>
      </c>
      <c r="B1641" t="s">
        <v>59</v>
      </c>
      <c r="C1641" t="s">
        <v>17</v>
      </c>
      <c r="D1641">
        <v>1175</v>
      </c>
      <c r="E1641">
        <v>57032</v>
      </c>
      <c r="F1641" t="s">
        <v>7</v>
      </c>
    </row>
    <row r="1642" spans="1:6" x14ac:dyDescent="0.3">
      <c r="A1642">
        <v>2019</v>
      </c>
      <c r="B1642" t="s">
        <v>59</v>
      </c>
      <c r="C1642" t="s">
        <v>18</v>
      </c>
      <c r="D1642">
        <v>6534</v>
      </c>
      <c r="E1642">
        <v>91328</v>
      </c>
      <c r="F1642" t="s">
        <v>7</v>
      </c>
    </row>
    <row r="1643" spans="1:6" x14ac:dyDescent="0.3">
      <c r="A1643">
        <v>2019</v>
      </c>
      <c r="B1643" t="s">
        <v>59</v>
      </c>
      <c r="C1643" t="s">
        <v>19</v>
      </c>
      <c r="D1643">
        <v>2019</v>
      </c>
      <c r="E1643">
        <v>65391</v>
      </c>
      <c r="F1643" t="s">
        <v>9</v>
      </c>
    </row>
    <row r="1644" spans="1:6" x14ac:dyDescent="0.3">
      <c r="A1644">
        <v>2019</v>
      </c>
      <c r="B1644" t="s">
        <v>59</v>
      </c>
      <c r="C1644" t="s">
        <v>20</v>
      </c>
      <c r="D1644">
        <v>1698</v>
      </c>
      <c r="E1644">
        <v>61957</v>
      </c>
      <c r="F1644" t="s">
        <v>7</v>
      </c>
    </row>
    <row r="1645" spans="1:6" x14ac:dyDescent="0.3">
      <c r="A1645">
        <v>2019</v>
      </c>
      <c r="B1645" t="s">
        <v>59</v>
      </c>
      <c r="C1645" t="s">
        <v>21</v>
      </c>
      <c r="D1645">
        <v>1260</v>
      </c>
      <c r="E1645">
        <v>67084</v>
      </c>
      <c r="F1645" t="s">
        <v>9</v>
      </c>
    </row>
    <row r="1646" spans="1:6" x14ac:dyDescent="0.3">
      <c r="A1646">
        <v>2019</v>
      </c>
      <c r="B1646" t="s">
        <v>59</v>
      </c>
      <c r="C1646" t="s">
        <v>22</v>
      </c>
      <c r="D1646">
        <v>1697</v>
      </c>
      <c r="E1646">
        <v>60857</v>
      </c>
      <c r="F1646" t="s">
        <v>7</v>
      </c>
    </row>
    <row r="1647" spans="1:6" x14ac:dyDescent="0.3">
      <c r="A1647">
        <v>2019</v>
      </c>
      <c r="B1647" t="s">
        <v>59</v>
      </c>
      <c r="C1647" t="s">
        <v>23</v>
      </c>
      <c r="D1647">
        <v>1650</v>
      </c>
      <c r="E1647">
        <v>61038</v>
      </c>
      <c r="F1647" t="s">
        <v>7</v>
      </c>
    </row>
    <row r="1648" spans="1:6" x14ac:dyDescent="0.3">
      <c r="A1648">
        <v>2019</v>
      </c>
      <c r="B1648" t="s">
        <v>59</v>
      </c>
      <c r="C1648" t="s">
        <v>24</v>
      </c>
      <c r="D1648">
        <v>843</v>
      </c>
      <c r="E1648">
        <v>58561</v>
      </c>
      <c r="F1648" t="s">
        <v>9</v>
      </c>
    </row>
    <row r="1649" spans="1:6" x14ac:dyDescent="0.3">
      <c r="A1649">
        <v>2019</v>
      </c>
      <c r="B1649" t="s">
        <v>59</v>
      </c>
      <c r="C1649" t="s">
        <v>25</v>
      </c>
      <c r="D1649">
        <v>2719</v>
      </c>
      <c r="E1649">
        <v>94009</v>
      </c>
      <c r="F1649" t="s">
        <v>9</v>
      </c>
    </row>
    <row r="1650" spans="1:6" x14ac:dyDescent="0.3">
      <c r="A1650">
        <v>2019</v>
      </c>
      <c r="B1650" t="s">
        <v>59</v>
      </c>
      <c r="C1650" t="s">
        <v>26</v>
      </c>
      <c r="D1650">
        <v>5143</v>
      </c>
      <c r="E1650">
        <v>120166</v>
      </c>
      <c r="F1650" t="s">
        <v>7</v>
      </c>
    </row>
    <row r="1651" spans="1:6" x14ac:dyDescent="0.3">
      <c r="A1651">
        <v>2019</v>
      </c>
      <c r="B1651" t="s">
        <v>59</v>
      </c>
      <c r="C1651" t="s">
        <v>27</v>
      </c>
      <c r="D1651">
        <v>5934</v>
      </c>
      <c r="E1651">
        <v>76884</v>
      </c>
      <c r="F1651" t="s">
        <v>7</v>
      </c>
    </row>
    <row r="1652" spans="1:6" x14ac:dyDescent="0.3">
      <c r="A1652">
        <v>2019</v>
      </c>
      <c r="B1652" t="s">
        <v>59</v>
      </c>
      <c r="C1652" t="s">
        <v>28</v>
      </c>
      <c r="D1652">
        <v>3663</v>
      </c>
      <c r="E1652">
        <v>81459</v>
      </c>
      <c r="F1652" t="s">
        <v>9</v>
      </c>
    </row>
    <row r="1653" spans="1:6" x14ac:dyDescent="0.3">
      <c r="A1653">
        <v>2019</v>
      </c>
      <c r="B1653" t="s">
        <v>59</v>
      </c>
      <c r="C1653" t="s">
        <v>29</v>
      </c>
      <c r="D1653">
        <v>962</v>
      </c>
      <c r="E1653">
        <v>54002</v>
      </c>
      <c r="F1653" t="s">
        <v>9</v>
      </c>
    </row>
    <row r="1654" spans="1:6" x14ac:dyDescent="0.3">
      <c r="A1654">
        <v>2019</v>
      </c>
      <c r="B1654" t="s">
        <v>59</v>
      </c>
      <c r="C1654" t="s">
        <v>30</v>
      </c>
      <c r="D1654">
        <v>3051</v>
      </c>
      <c r="E1654">
        <v>79665</v>
      </c>
      <c r="F1654" t="s">
        <v>9</v>
      </c>
    </row>
    <row r="1655" spans="1:6" x14ac:dyDescent="0.3">
      <c r="A1655">
        <v>2019</v>
      </c>
      <c r="B1655" t="s">
        <v>59</v>
      </c>
      <c r="C1655" t="s">
        <v>31</v>
      </c>
      <c r="D1655">
        <v>759</v>
      </c>
      <c r="E1655">
        <v>57903</v>
      </c>
      <c r="F1655" t="s">
        <v>9</v>
      </c>
    </row>
    <row r="1656" spans="1:6" x14ac:dyDescent="0.3">
      <c r="A1656">
        <v>2019</v>
      </c>
      <c r="B1656" t="s">
        <v>59</v>
      </c>
      <c r="C1656" t="s">
        <v>32</v>
      </c>
      <c r="D1656">
        <v>964</v>
      </c>
      <c r="E1656">
        <v>67365</v>
      </c>
      <c r="F1656" t="s">
        <v>9</v>
      </c>
    </row>
    <row r="1657" spans="1:6" x14ac:dyDescent="0.3">
      <c r="A1657">
        <v>2019</v>
      </c>
      <c r="B1657" t="s">
        <v>59</v>
      </c>
      <c r="C1657" t="s">
        <v>33</v>
      </c>
      <c r="D1657">
        <v>1440</v>
      </c>
      <c r="E1657">
        <v>71866</v>
      </c>
      <c r="F1657" t="s">
        <v>7</v>
      </c>
    </row>
    <row r="1658" spans="1:6" x14ac:dyDescent="0.3">
      <c r="A1658">
        <v>2019</v>
      </c>
      <c r="B1658" t="s">
        <v>59</v>
      </c>
      <c r="C1658" t="s">
        <v>34</v>
      </c>
      <c r="D1658">
        <v>843</v>
      </c>
      <c r="E1658">
        <v>94119</v>
      </c>
      <c r="F1658" t="s">
        <v>7</v>
      </c>
    </row>
    <row r="1659" spans="1:6" x14ac:dyDescent="0.3">
      <c r="A1659">
        <v>2019</v>
      </c>
      <c r="B1659" t="s">
        <v>59</v>
      </c>
      <c r="C1659" t="s">
        <v>35</v>
      </c>
      <c r="D1659">
        <v>3595</v>
      </c>
      <c r="E1659">
        <v>114638</v>
      </c>
      <c r="F1659" t="s">
        <v>9</v>
      </c>
    </row>
    <row r="1660" spans="1:6" x14ac:dyDescent="0.3">
      <c r="A1660">
        <v>2019</v>
      </c>
      <c r="B1660" t="s">
        <v>59</v>
      </c>
      <c r="C1660" t="s">
        <v>36</v>
      </c>
      <c r="D1660">
        <v>929</v>
      </c>
      <c r="E1660">
        <v>57009</v>
      </c>
      <c r="F1660" t="s">
        <v>7</v>
      </c>
    </row>
    <row r="1661" spans="1:6" x14ac:dyDescent="0.3">
      <c r="A1661">
        <v>2019</v>
      </c>
      <c r="B1661" t="s">
        <v>59</v>
      </c>
      <c r="C1661" t="s">
        <v>37</v>
      </c>
      <c r="D1661">
        <v>12397</v>
      </c>
      <c r="E1661">
        <v>125508</v>
      </c>
      <c r="F1661" t="s">
        <v>7</v>
      </c>
    </row>
    <row r="1662" spans="1:6" x14ac:dyDescent="0.3">
      <c r="A1662">
        <v>2019</v>
      </c>
      <c r="B1662" t="s">
        <v>59</v>
      </c>
      <c r="C1662" t="s">
        <v>38</v>
      </c>
      <c r="D1662">
        <v>5042</v>
      </c>
      <c r="E1662">
        <v>86496</v>
      </c>
      <c r="F1662" t="s">
        <v>9</v>
      </c>
    </row>
    <row r="1663" spans="1:6" x14ac:dyDescent="0.3">
      <c r="A1663">
        <v>2019</v>
      </c>
      <c r="B1663" t="s">
        <v>59</v>
      </c>
      <c r="C1663" t="s">
        <v>39</v>
      </c>
      <c r="D1663">
        <v>396</v>
      </c>
      <c r="E1663">
        <v>71114</v>
      </c>
      <c r="F1663" t="s">
        <v>9</v>
      </c>
    </row>
    <row r="1664" spans="1:6" x14ac:dyDescent="0.3">
      <c r="A1664">
        <v>2019</v>
      </c>
      <c r="B1664" t="s">
        <v>59</v>
      </c>
      <c r="C1664" t="s">
        <v>40</v>
      </c>
      <c r="D1664">
        <v>4456</v>
      </c>
      <c r="E1664">
        <v>73912</v>
      </c>
      <c r="F1664" t="s">
        <v>7</v>
      </c>
    </row>
    <row r="1665" spans="1:6" x14ac:dyDescent="0.3">
      <c r="A1665">
        <v>2019</v>
      </c>
      <c r="B1665" t="s">
        <v>59</v>
      </c>
      <c r="C1665" t="s">
        <v>41</v>
      </c>
      <c r="D1665">
        <v>1491</v>
      </c>
      <c r="E1665">
        <v>63922</v>
      </c>
      <c r="F1665" t="s">
        <v>7</v>
      </c>
    </row>
    <row r="1666" spans="1:6" x14ac:dyDescent="0.3">
      <c r="A1666">
        <v>2019</v>
      </c>
      <c r="B1666" t="s">
        <v>59</v>
      </c>
      <c r="C1666" t="s">
        <v>42</v>
      </c>
      <c r="D1666">
        <v>3521</v>
      </c>
      <c r="E1666">
        <v>86210</v>
      </c>
      <c r="F1666" t="s">
        <v>9</v>
      </c>
    </row>
    <row r="1667" spans="1:6" x14ac:dyDescent="0.3">
      <c r="A1667">
        <v>2019</v>
      </c>
      <c r="B1667" t="s">
        <v>59</v>
      </c>
      <c r="C1667" t="s">
        <v>43</v>
      </c>
      <c r="D1667">
        <v>4664</v>
      </c>
      <c r="E1667">
        <v>84987</v>
      </c>
      <c r="F1667" t="s">
        <v>7</v>
      </c>
    </row>
    <row r="1668" spans="1:6" x14ac:dyDescent="0.3">
      <c r="A1668">
        <v>2019</v>
      </c>
      <c r="B1668" t="s">
        <v>59</v>
      </c>
      <c r="C1668" t="s">
        <v>44</v>
      </c>
      <c r="D1668">
        <v>745</v>
      </c>
      <c r="E1668">
        <v>76660</v>
      </c>
      <c r="F1668" t="s">
        <v>9</v>
      </c>
    </row>
    <row r="1669" spans="1:6" x14ac:dyDescent="0.3">
      <c r="A1669">
        <v>2019</v>
      </c>
      <c r="B1669" t="s">
        <v>59</v>
      </c>
      <c r="C1669" t="s">
        <v>45</v>
      </c>
      <c r="D1669">
        <v>2430</v>
      </c>
      <c r="E1669">
        <v>67428</v>
      </c>
      <c r="F1669" t="s">
        <v>7</v>
      </c>
    </row>
    <row r="1670" spans="1:6" x14ac:dyDescent="0.3">
      <c r="A1670">
        <v>2019</v>
      </c>
      <c r="B1670" t="s">
        <v>59</v>
      </c>
      <c r="C1670" t="s">
        <v>46</v>
      </c>
      <c r="D1670">
        <v>561</v>
      </c>
      <c r="E1670">
        <v>53231</v>
      </c>
      <c r="F1670" t="s">
        <v>7</v>
      </c>
    </row>
    <row r="1671" spans="1:6" x14ac:dyDescent="0.3">
      <c r="A1671">
        <v>2019</v>
      </c>
      <c r="B1671" t="s">
        <v>59</v>
      </c>
      <c r="C1671" t="s">
        <v>47</v>
      </c>
      <c r="D1671">
        <v>3260</v>
      </c>
      <c r="E1671">
        <v>74381</v>
      </c>
      <c r="F1671" t="s">
        <v>9</v>
      </c>
    </row>
    <row r="1672" spans="1:6" x14ac:dyDescent="0.3">
      <c r="A1672">
        <v>2019</v>
      </c>
      <c r="B1672" t="s">
        <v>59</v>
      </c>
      <c r="C1672" t="s">
        <v>48</v>
      </c>
      <c r="D1672">
        <v>9521</v>
      </c>
      <c r="E1672">
        <v>90394</v>
      </c>
      <c r="F1672" t="s">
        <v>9</v>
      </c>
    </row>
    <row r="1673" spans="1:6" x14ac:dyDescent="0.3">
      <c r="A1673">
        <v>2019</v>
      </c>
      <c r="B1673" t="s">
        <v>59</v>
      </c>
      <c r="C1673" t="s">
        <v>49</v>
      </c>
      <c r="D1673">
        <v>2347</v>
      </c>
      <c r="E1673">
        <v>77167</v>
      </c>
      <c r="F1673" t="s">
        <v>7</v>
      </c>
    </row>
    <row r="1674" spans="1:6" x14ac:dyDescent="0.3">
      <c r="A1674">
        <v>2019</v>
      </c>
      <c r="B1674" t="s">
        <v>59</v>
      </c>
      <c r="C1674" t="s">
        <v>50</v>
      </c>
      <c r="D1674">
        <v>503</v>
      </c>
      <c r="E1674">
        <v>64372</v>
      </c>
      <c r="F1674" t="s">
        <v>7</v>
      </c>
    </row>
    <row r="1675" spans="1:6" x14ac:dyDescent="0.3">
      <c r="A1675">
        <v>2019</v>
      </c>
      <c r="B1675" t="s">
        <v>59</v>
      </c>
      <c r="C1675" t="s">
        <v>51</v>
      </c>
      <c r="D1675">
        <v>4222</v>
      </c>
      <c r="E1675">
        <v>104219</v>
      </c>
      <c r="F1675" t="s">
        <v>9</v>
      </c>
    </row>
    <row r="1676" spans="1:6" x14ac:dyDescent="0.3">
      <c r="A1676">
        <v>2019</v>
      </c>
      <c r="B1676" t="s">
        <v>59</v>
      </c>
      <c r="C1676" t="s">
        <v>52</v>
      </c>
      <c r="D1676">
        <v>4271</v>
      </c>
      <c r="E1676">
        <v>178513</v>
      </c>
      <c r="F1676" t="s">
        <v>9</v>
      </c>
    </row>
    <row r="1677" spans="1:6" x14ac:dyDescent="0.3">
      <c r="A1677">
        <v>2019</v>
      </c>
      <c r="B1677" t="s">
        <v>59</v>
      </c>
      <c r="C1677" t="s">
        <v>53</v>
      </c>
      <c r="D1677">
        <v>764</v>
      </c>
      <c r="E1677">
        <v>56474</v>
      </c>
      <c r="F1677" t="s">
        <v>9</v>
      </c>
    </row>
    <row r="1678" spans="1:6" x14ac:dyDescent="0.3">
      <c r="A1678">
        <v>2019</v>
      </c>
      <c r="B1678" t="s">
        <v>59</v>
      </c>
      <c r="C1678" t="s">
        <v>54</v>
      </c>
      <c r="D1678">
        <v>2126</v>
      </c>
      <c r="E1678">
        <v>77912</v>
      </c>
      <c r="F1678" t="s">
        <v>9</v>
      </c>
    </row>
    <row r="1679" spans="1:6" x14ac:dyDescent="0.3">
      <c r="A1679">
        <v>2019</v>
      </c>
      <c r="B1679" t="s">
        <v>59</v>
      </c>
      <c r="C1679" t="s">
        <v>55</v>
      </c>
      <c r="D1679">
        <v>389</v>
      </c>
      <c r="E1679">
        <v>52375</v>
      </c>
      <c r="F1679" t="s">
        <v>9</v>
      </c>
    </row>
    <row r="1680" spans="1:6" x14ac:dyDescent="0.3">
      <c r="A1680">
        <v>2019</v>
      </c>
      <c r="B1680" t="s">
        <v>60</v>
      </c>
      <c r="C1680" t="s">
        <v>6</v>
      </c>
      <c r="D1680">
        <v>13089</v>
      </c>
      <c r="E1680">
        <v>72324</v>
      </c>
      <c r="F1680" t="s">
        <v>7</v>
      </c>
    </row>
    <row r="1681" spans="1:6" x14ac:dyDescent="0.3">
      <c r="A1681">
        <v>2019</v>
      </c>
      <c r="B1681" t="s">
        <v>60</v>
      </c>
      <c r="C1681" t="s">
        <v>8</v>
      </c>
      <c r="D1681">
        <v>15754</v>
      </c>
      <c r="E1681">
        <v>74059</v>
      </c>
      <c r="F1681" t="s">
        <v>7</v>
      </c>
    </row>
    <row r="1682" spans="1:6" x14ac:dyDescent="0.3">
      <c r="A1682">
        <v>2019</v>
      </c>
      <c r="B1682" t="s">
        <v>60</v>
      </c>
      <c r="C1682" t="s">
        <v>10</v>
      </c>
      <c r="D1682">
        <v>8251</v>
      </c>
      <c r="E1682">
        <v>61939</v>
      </c>
      <c r="F1682" t="s">
        <v>9</v>
      </c>
    </row>
    <row r="1683" spans="1:6" x14ac:dyDescent="0.3">
      <c r="A1683">
        <v>2019</v>
      </c>
      <c r="B1683" t="s">
        <v>60</v>
      </c>
      <c r="C1683" t="s">
        <v>11</v>
      </c>
      <c r="D1683">
        <v>98024</v>
      </c>
      <c r="E1683">
        <v>110466</v>
      </c>
      <c r="F1683" t="s">
        <v>7</v>
      </c>
    </row>
    <row r="1684" spans="1:6" x14ac:dyDescent="0.3">
      <c r="A1684">
        <v>2019</v>
      </c>
      <c r="B1684" t="s">
        <v>60</v>
      </c>
      <c r="C1684" t="s">
        <v>12</v>
      </c>
      <c r="D1684">
        <v>22552</v>
      </c>
      <c r="E1684">
        <v>87536</v>
      </c>
      <c r="F1684" t="s">
        <v>7</v>
      </c>
    </row>
    <row r="1685" spans="1:6" x14ac:dyDescent="0.3">
      <c r="A1685">
        <v>2019</v>
      </c>
      <c r="B1685" t="s">
        <v>60</v>
      </c>
      <c r="C1685" t="s">
        <v>13</v>
      </c>
      <c r="D1685">
        <v>10779</v>
      </c>
      <c r="E1685">
        <v>158598</v>
      </c>
      <c r="F1685" t="s">
        <v>9</v>
      </c>
    </row>
    <row r="1686" spans="1:6" x14ac:dyDescent="0.3">
      <c r="A1686">
        <v>2019</v>
      </c>
      <c r="B1686" t="s">
        <v>60</v>
      </c>
      <c r="C1686" t="s">
        <v>14</v>
      </c>
      <c r="D1686">
        <v>2800</v>
      </c>
      <c r="E1686">
        <v>98267</v>
      </c>
      <c r="F1686" t="s">
        <v>9</v>
      </c>
    </row>
    <row r="1687" spans="1:6" x14ac:dyDescent="0.3">
      <c r="A1687">
        <v>2019</v>
      </c>
      <c r="B1687" t="s">
        <v>60</v>
      </c>
      <c r="C1687" t="s">
        <v>15</v>
      </c>
      <c r="D1687">
        <v>71616</v>
      </c>
      <c r="E1687">
        <v>78708</v>
      </c>
      <c r="F1687" t="s">
        <v>7</v>
      </c>
    </row>
    <row r="1688" spans="1:6" x14ac:dyDescent="0.3">
      <c r="A1688">
        <v>2019</v>
      </c>
      <c r="B1688" t="s">
        <v>60</v>
      </c>
      <c r="C1688" t="s">
        <v>16</v>
      </c>
      <c r="D1688">
        <v>25978</v>
      </c>
      <c r="E1688">
        <v>87197</v>
      </c>
      <c r="F1688" t="s">
        <v>7</v>
      </c>
    </row>
    <row r="1689" spans="1:6" x14ac:dyDescent="0.3">
      <c r="A1689">
        <v>2019</v>
      </c>
      <c r="B1689" t="s">
        <v>60</v>
      </c>
      <c r="C1689" t="s">
        <v>17</v>
      </c>
      <c r="D1689">
        <v>5522</v>
      </c>
      <c r="E1689">
        <v>59820</v>
      </c>
      <c r="F1689" t="s">
        <v>9</v>
      </c>
    </row>
    <row r="1690" spans="1:6" x14ac:dyDescent="0.3">
      <c r="A1690">
        <v>2019</v>
      </c>
      <c r="B1690" t="s">
        <v>60</v>
      </c>
      <c r="C1690" t="s">
        <v>18</v>
      </c>
      <c r="D1690">
        <v>32114</v>
      </c>
      <c r="E1690">
        <v>110689</v>
      </c>
      <c r="F1690" t="s">
        <v>7</v>
      </c>
    </row>
    <row r="1691" spans="1:6" x14ac:dyDescent="0.3">
      <c r="A1691">
        <v>2019</v>
      </c>
      <c r="B1691" t="s">
        <v>60</v>
      </c>
      <c r="C1691" t="s">
        <v>19</v>
      </c>
      <c r="D1691">
        <v>16124</v>
      </c>
      <c r="E1691">
        <v>68518</v>
      </c>
      <c r="F1691" t="s">
        <v>9</v>
      </c>
    </row>
    <row r="1692" spans="1:6" x14ac:dyDescent="0.3">
      <c r="A1692">
        <v>2019</v>
      </c>
      <c r="B1692" t="s">
        <v>60</v>
      </c>
      <c r="C1692" t="s">
        <v>20</v>
      </c>
      <c r="D1692">
        <v>9983</v>
      </c>
      <c r="E1692">
        <v>77597</v>
      </c>
      <c r="F1692" t="s">
        <v>7</v>
      </c>
    </row>
    <row r="1693" spans="1:6" x14ac:dyDescent="0.3">
      <c r="A1693">
        <v>2019</v>
      </c>
      <c r="B1693" t="s">
        <v>60</v>
      </c>
      <c r="C1693" t="s">
        <v>21</v>
      </c>
      <c r="D1693">
        <v>8858</v>
      </c>
      <c r="E1693">
        <v>71845</v>
      </c>
      <c r="F1693" t="s">
        <v>7</v>
      </c>
    </row>
    <row r="1694" spans="1:6" x14ac:dyDescent="0.3">
      <c r="A1694">
        <v>2019</v>
      </c>
      <c r="B1694" t="s">
        <v>60</v>
      </c>
      <c r="C1694" t="s">
        <v>22</v>
      </c>
      <c r="D1694">
        <v>10845</v>
      </c>
      <c r="E1694">
        <v>70967</v>
      </c>
      <c r="F1694" t="s">
        <v>9</v>
      </c>
    </row>
    <row r="1695" spans="1:6" x14ac:dyDescent="0.3">
      <c r="A1695">
        <v>2019</v>
      </c>
      <c r="B1695" t="s">
        <v>60</v>
      </c>
      <c r="C1695" t="s">
        <v>23</v>
      </c>
      <c r="D1695">
        <v>13618</v>
      </c>
      <c r="E1695">
        <v>65758</v>
      </c>
      <c r="F1695" t="s">
        <v>9</v>
      </c>
    </row>
    <row r="1696" spans="1:6" x14ac:dyDescent="0.3">
      <c r="A1696">
        <v>2019</v>
      </c>
      <c r="B1696" t="s">
        <v>60</v>
      </c>
      <c r="C1696" t="s">
        <v>24</v>
      </c>
      <c r="D1696">
        <v>3827</v>
      </c>
      <c r="E1696">
        <v>71934</v>
      </c>
      <c r="F1696" t="s">
        <v>7</v>
      </c>
    </row>
    <row r="1697" spans="1:6" x14ac:dyDescent="0.3">
      <c r="A1697">
        <v>2019</v>
      </c>
      <c r="B1697" t="s">
        <v>60</v>
      </c>
      <c r="C1697" t="s">
        <v>25</v>
      </c>
      <c r="D1697">
        <v>15099</v>
      </c>
      <c r="E1697">
        <v>96791</v>
      </c>
      <c r="F1697" t="s">
        <v>7</v>
      </c>
    </row>
    <row r="1698" spans="1:6" x14ac:dyDescent="0.3">
      <c r="A1698">
        <v>2019</v>
      </c>
      <c r="B1698" t="s">
        <v>60</v>
      </c>
      <c r="C1698" t="s">
        <v>26</v>
      </c>
      <c r="D1698">
        <v>17270</v>
      </c>
      <c r="E1698">
        <v>142040</v>
      </c>
      <c r="F1698" t="s">
        <v>9</v>
      </c>
    </row>
    <row r="1699" spans="1:6" x14ac:dyDescent="0.3">
      <c r="A1699">
        <v>2019</v>
      </c>
      <c r="B1699" t="s">
        <v>60</v>
      </c>
      <c r="C1699" t="s">
        <v>27</v>
      </c>
      <c r="D1699">
        <v>18942</v>
      </c>
      <c r="E1699">
        <v>75275</v>
      </c>
      <c r="F1699" t="s">
        <v>9</v>
      </c>
    </row>
    <row r="1700" spans="1:6" x14ac:dyDescent="0.3">
      <c r="A1700">
        <v>2019</v>
      </c>
      <c r="B1700" t="s">
        <v>60</v>
      </c>
      <c r="C1700" t="s">
        <v>28</v>
      </c>
      <c r="D1700">
        <v>15467</v>
      </c>
      <c r="E1700">
        <v>97036</v>
      </c>
      <c r="F1700" t="s">
        <v>9</v>
      </c>
    </row>
    <row r="1701" spans="1:6" x14ac:dyDescent="0.3">
      <c r="A1701">
        <v>2019</v>
      </c>
      <c r="B1701" t="s">
        <v>60</v>
      </c>
      <c r="C1701" t="s">
        <v>29</v>
      </c>
      <c r="D1701">
        <v>7854</v>
      </c>
      <c r="E1701">
        <v>57222</v>
      </c>
      <c r="F1701" t="s">
        <v>9</v>
      </c>
    </row>
    <row r="1702" spans="1:6" x14ac:dyDescent="0.3">
      <c r="A1702">
        <v>2019</v>
      </c>
      <c r="B1702" t="s">
        <v>60</v>
      </c>
      <c r="C1702" t="s">
        <v>30</v>
      </c>
      <c r="D1702">
        <v>17661</v>
      </c>
      <c r="E1702">
        <v>74974</v>
      </c>
      <c r="F1702" t="s">
        <v>9</v>
      </c>
    </row>
    <row r="1703" spans="1:6" x14ac:dyDescent="0.3">
      <c r="A1703">
        <v>2019</v>
      </c>
      <c r="B1703" t="s">
        <v>60</v>
      </c>
      <c r="C1703" t="s">
        <v>31</v>
      </c>
      <c r="D1703">
        <v>4178</v>
      </c>
      <c r="E1703">
        <v>62708</v>
      </c>
      <c r="F1703" t="s">
        <v>7</v>
      </c>
    </row>
    <row r="1704" spans="1:6" x14ac:dyDescent="0.3">
      <c r="A1704">
        <v>2019</v>
      </c>
      <c r="B1704" t="s">
        <v>60</v>
      </c>
      <c r="C1704" t="s">
        <v>32</v>
      </c>
      <c r="D1704">
        <v>6481</v>
      </c>
      <c r="E1704">
        <v>69484</v>
      </c>
      <c r="F1704" t="s">
        <v>7</v>
      </c>
    </row>
    <row r="1705" spans="1:6" x14ac:dyDescent="0.3">
      <c r="A1705">
        <v>2019</v>
      </c>
      <c r="B1705" t="s">
        <v>60</v>
      </c>
      <c r="C1705" t="s">
        <v>33</v>
      </c>
      <c r="D1705">
        <v>8856</v>
      </c>
      <c r="E1705">
        <v>69979</v>
      </c>
      <c r="F1705" t="s">
        <v>9</v>
      </c>
    </row>
    <row r="1706" spans="1:6" x14ac:dyDescent="0.3">
      <c r="A1706">
        <v>2019</v>
      </c>
      <c r="B1706" t="s">
        <v>60</v>
      </c>
      <c r="C1706" t="s">
        <v>34</v>
      </c>
      <c r="D1706">
        <v>3835</v>
      </c>
      <c r="E1706">
        <v>97139</v>
      </c>
      <c r="F1706" t="s">
        <v>7</v>
      </c>
    </row>
    <row r="1707" spans="1:6" x14ac:dyDescent="0.3">
      <c r="A1707">
        <v>2019</v>
      </c>
      <c r="B1707" t="s">
        <v>60</v>
      </c>
      <c r="C1707" t="s">
        <v>35</v>
      </c>
      <c r="D1707">
        <v>19625</v>
      </c>
      <c r="E1707">
        <v>117862</v>
      </c>
      <c r="F1707" t="s">
        <v>7</v>
      </c>
    </row>
    <row r="1708" spans="1:6" x14ac:dyDescent="0.3">
      <c r="A1708">
        <v>2019</v>
      </c>
      <c r="B1708" t="s">
        <v>60</v>
      </c>
      <c r="C1708" t="s">
        <v>36</v>
      </c>
      <c r="D1708">
        <v>5092</v>
      </c>
      <c r="E1708">
        <v>59932</v>
      </c>
      <c r="F1708" t="s">
        <v>9</v>
      </c>
    </row>
    <row r="1709" spans="1:6" x14ac:dyDescent="0.3">
      <c r="A1709">
        <v>2019</v>
      </c>
      <c r="B1709" t="s">
        <v>60</v>
      </c>
      <c r="C1709" t="s">
        <v>37</v>
      </c>
      <c r="D1709">
        <v>65326</v>
      </c>
      <c r="E1709">
        <v>195559</v>
      </c>
      <c r="F1709" t="s">
        <v>9</v>
      </c>
    </row>
    <row r="1710" spans="1:6" x14ac:dyDescent="0.3">
      <c r="A1710">
        <v>2019</v>
      </c>
      <c r="B1710" t="s">
        <v>60</v>
      </c>
      <c r="C1710" t="s">
        <v>38</v>
      </c>
      <c r="D1710">
        <v>27332</v>
      </c>
      <c r="E1710">
        <v>88975</v>
      </c>
      <c r="F1710" t="s">
        <v>7</v>
      </c>
    </row>
    <row r="1711" spans="1:6" x14ac:dyDescent="0.3">
      <c r="A1711">
        <v>2019</v>
      </c>
      <c r="B1711" t="s">
        <v>60</v>
      </c>
      <c r="C1711" t="s">
        <v>39</v>
      </c>
      <c r="D1711">
        <v>2979</v>
      </c>
      <c r="E1711">
        <v>66044</v>
      </c>
      <c r="F1711" t="s">
        <v>7</v>
      </c>
    </row>
    <row r="1712" spans="1:6" x14ac:dyDescent="0.3">
      <c r="A1712">
        <v>2019</v>
      </c>
      <c r="B1712" t="s">
        <v>60</v>
      </c>
      <c r="C1712" t="s">
        <v>40</v>
      </c>
      <c r="D1712">
        <v>28537</v>
      </c>
      <c r="E1712">
        <v>75967</v>
      </c>
      <c r="F1712" t="s">
        <v>9</v>
      </c>
    </row>
    <row r="1713" spans="1:6" x14ac:dyDescent="0.3">
      <c r="A1713">
        <v>2019</v>
      </c>
      <c r="B1713" t="s">
        <v>60</v>
      </c>
      <c r="C1713" t="s">
        <v>41</v>
      </c>
      <c r="D1713">
        <v>11379</v>
      </c>
      <c r="E1713">
        <v>62323</v>
      </c>
      <c r="F1713" t="s">
        <v>7</v>
      </c>
    </row>
    <row r="1714" spans="1:6" x14ac:dyDescent="0.3">
      <c r="A1714">
        <v>2019</v>
      </c>
      <c r="B1714" t="s">
        <v>60</v>
      </c>
      <c r="C1714" t="s">
        <v>42</v>
      </c>
      <c r="D1714">
        <v>12686</v>
      </c>
      <c r="E1714">
        <v>73638</v>
      </c>
      <c r="F1714" t="s">
        <v>9</v>
      </c>
    </row>
    <row r="1715" spans="1:6" x14ac:dyDescent="0.3">
      <c r="A1715">
        <v>2019</v>
      </c>
      <c r="B1715" t="s">
        <v>60</v>
      </c>
      <c r="C1715" t="s">
        <v>43</v>
      </c>
      <c r="D1715">
        <v>28479</v>
      </c>
      <c r="E1715">
        <v>91405</v>
      </c>
      <c r="F1715" t="s">
        <v>7</v>
      </c>
    </row>
    <row r="1716" spans="1:6" x14ac:dyDescent="0.3">
      <c r="A1716">
        <v>2019</v>
      </c>
      <c r="B1716" t="s">
        <v>60</v>
      </c>
      <c r="C1716" t="s">
        <v>44</v>
      </c>
      <c r="D1716">
        <v>2802</v>
      </c>
      <c r="E1716">
        <v>95570</v>
      </c>
      <c r="F1716" t="s">
        <v>7</v>
      </c>
    </row>
    <row r="1717" spans="1:6" x14ac:dyDescent="0.3">
      <c r="A1717">
        <v>2019</v>
      </c>
      <c r="B1717" t="s">
        <v>60</v>
      </c>
      <c r="C1717" t="s">
        <v>45</v>
      </c>
      <c r="D1717">
        <v>12653</v>
      </c>
      <c r="E1717">
        <v>65859</v>
      </c>
      <c r="F1717" t="s">
        <v>9</v>
      </c>
    </row>
    <row r="1718" spans="1:6" x14ac:dyDescent="0.3">
      <c r="A1718">
        <v>2019</v>
      </c>
      <c r="B1718" t="s">
        <v>60</v>
      </c>
      <c r="C1718" t="s">
        <v>46</v>
      </c>
      <c r="D1718">
        <v>3221</v>
      </c>
      <c r="E1718">
        <v>63506</v>
      </c>
      <c r="F1718" t="s">
        <v>9</v>
      </c>
    </row>
    <row r="1719" spans="1:6" x14ac:dyDescent="0.3">
      <c r="A1719">
        <v>2019</v>
      </c>
      <c r="B1719" t="s">
        <v>60</v>
      </c>
      <c r="C1719" t="s">
        <v>47</v>
      </c>
      <c r="D1719">
        <v>15531</v>
      </c>
      <c r="E1719">
        <v>77601</v>
      </c>
      <c r="F1719" t="s">
        <v>7</v>
      </c>
    </row>
    <row r="1720" spans="1:6" x14ac:dyDescent="0.3">
      <c r="A1720">
        <v>2019</v>
      </c>
      <c r="B1720" t="s">
        <v>60</v>
      </c>
      <c r="C1720" t="s">
        <v>48</v>
      </c>
      <c r="D1720">
        <v>71279</v>
      </c>
      <c r="E1720">
        <v>86242</v>
      </c>
      <c r="F1720" t="s">
        <v>7</v>
      </c>
    </row>
    <row r="1721" spans="1:6" x14ac:dyDescent="0.3">
      <c r="A1721">
        <v>2019</v>
      </c>
      <c r="B1721" t="s">
        <v>60</v>
      </c>
      <c r="C1721" t="s">
        <v>49</v>
      </c>
      <c r="D1721">
        <v>11066</v>
      </c>
      <c r="E1721">
        <v>70760</v>
      </c>
      <c r="F1721" t="s">
        <v>9</v>
      </c>
    </row>
    <row r="1722" spans="1:6" x14ac:dyDescent="0.3">
      <c r="A1722">
        <v>2019</v>
      </c>
      <c r="B1722" t="s">
        <v>60</v>
      </c>
      <c r="C1722" t="s">
        <v>50</v>
      </c>
      <c r="D1722">
        <v>1700</v>
      </c>
      <c r="E1722">
        <v>76768</v>
      </c>
      <c r="F1722" t="s">
        <v>9</v>
      </c>
    </row>
    <row r="1723" spans="1:6" x14ac:dyDescent="0.3">
      <c r="A1723">
        <v>2019</v>
      </c>
      <c r="B1723" t="s">
        <v>60</v>
      </c>
      <c r="C1723" t="s">
        <v>51</v>
      </c>
      <c r="D1723">
        <v>21609</v>
      </c>
      <c r="E1723">
        <v>88201</v>
      </c>
      <c r="F1723" t="s">
        <v>9</v>
      </c>
    </row>
    <row r="1724" spans="1:6" x14ac:dyDescent="0.3">
      <c r="A1724">
        <v>2019</v>
      </c>
      <c r="B1724" t="s">
        <v>60</v>
      </c>
      <c r="C1724" t="s">
        <v>52</v>
      </c>
      <c r="D1724">
        <v>17184</v>
      </c>
      <c r="E1724">
        <v>82957</v>
      </c>
      <c r="F1724" t="s">
        <v>9</v>
      </c>
    </row>
    <row r="1725" spans="1:6" x14ac:dyDescent="0.3">
      <c r="A1725">
        <v>2019</v>
      </c>
      <c r="B1725" t="s">
        <v>60</v>
      </c>
      <c r="C1725" t="s">
        <v>53</v>
      </c>
      <c r="D1725">
        <v>3992</v>
      </c>
      <c r="E1725">
        <v>56354</v>
      </c>
      <c r="F1725" t="s">
        <v>9</v>
      </c>
    </row>
    <row r="1726" spans="1:6" x14ac:dyDescent="0.3">
      <c r="A1726">
        <v>2019</v>
      </c>
      <c r="B1726" t="s">
        <v>60</v>
      </c>
      <c r="C1726" t="s">
        <v>54</v>
      </c>
      <c r="D1726">
        <v>13244</v>
      </c>
      <c r="E1726">
        <v>74759</v>
      </c>
      <c r="F1726" t="s">
        <v>7</v>
      </c>
    </row>
    <row r="1727" spans="1:6" x14ac:dyDescent="0.3">
      <c r="A1727">
        <v>2019</v>
      </c>
      <c r="B1727" t="s">
        <v>60</v>
      </c>
      <c r="C1727" t="s">
        <v>55</v>
      </c>
      <c r="D1727">
        <v>2248</v>
      </c>
      <c r="E1727">
        <v>60692</v>
      </c>
      <c r="F1727" t="s">
        <v>7</v>
      </c>
    </row>
    <row r="1728" spans="1:6" x14ac:dyDescent="0.3">
      <c r="A1728">
        <v>2019</v>
      </c>
      <c r="B1728" t="s">
        <v>61</v>
      </c>
      <c r="C1728" t="s">
        <v>6</v>
      </c>
      <c r="D1728">
        <v>21426</v>
      </c>
      <c r="E1728">
        <v>59774</v>
      </c>
      <c r="F1728" t="s">
        <v>9</v>
      </c>
    </row>
    <row r="1729" spans="1:6" x14ac:dyDescent="0.3">
      <c r="A1729">
        <v>2019</v>
      </c>
      <c r="B1729" t="s">
        <v>61</v>
      </c>
      <c r="C1729" t="s">
        <v>8</v>
      </c>
      <c r="D1729">
        <v>31059</v>
      </c>
      <c r="E1729">
        <v>61334</v>
      </c>
      <c r="F1729" t="s">
        <v>7</v>
      </c>
    </row>
    <row r="1730" spans="1:6" x14ac:dyDescent="0.3">
      <c r="A1730">
        <v>2019</v>
      </c>
      <c r="B1730" t="s">
        <v>61</v>
      </c>
      <c r="C1730" t="s">
        <v>10</v>
      </c>
      <c r="D1730">
        <v>13845</v>
      </c>
      <c r="E1730">
        <v>65263</v>
      </c>
      <c r="F1730" t="s">
        <v>7</v>
      </c>
    </row>
    <row r="1731" spans="1:6" x14ac:dyDescent="0.3">
      <c r="A1731">
        <v>2019</v>
      </c>
      <c r="B1731" t="s">
        <v>61</v>
      </c>
      <c r="C1731" t="s">
        <v>11</v>
      </c>
      <c r="D1731">
        <v>188712</v>
      </c>
      <c r="E1731">
        <v>92955</v>
      </c>
      <c r="F1731" t="s">
        <v>9</v>
      </c>
    </row>
    <row r="1732" spans="1:6" x14ac:dyDescent="0.3">
      <c r="A1732">
        <v>2019</v>
      </c>
      <c r="B1732" t="s">
        <v>61</v>
      </c>
      <c r="C1732" t="s">
        <v>12</v>
      </c>
      <c r="D1732">
        <v>50576</v>
      </c>
      <c r="E1732">
        <v>84698</v>
      </c>
      <c r="F1732" t="s">
        <v>9</v>
      </c>
    </row>
    <row r="1733" spans="1:6" x14ac:dyDescent="0.3">
      <c r="A1733">
        <v>2019</v>
      </c>
      <c r="B1733" t="s">
        <v>61</v>
      </c>
      <c r="C1733" t="s">
        <v>13</v>
      </c>
      <c r="D1733">
        <v>22807</v>
      </c>
      <c r="E1733">
        <v>93307</v>
      </c>
      <c r="F1733" t="s">
        <v>7</v>
      </c>
    </row>
    <row r="1734" spans="1:6" x14ac:dyDescent="0.3">
      <c r="A1734">
        <v>2019</v>
      </c>
      <c r="B1734" t="s">
        <v>61</v>
      </c>
      <c r="C1734" t="s">
        <v>14</v>
      </c>
      <c r="D1734">
        <v>8644</v>
      </c>
      <c r="E1734">
        <v>86600</v>
      </c>
      <c r="F1734" t="s">
        <v>7</v>
      </c>
    </row>
    <row r="1735" spans="1:6" x14ac:dyDescent="0.3">
      <c r="A1735">
        <v>2019</v>
      </c>
      <c r="B1735" t="s">
        <v>61</v>
      </c>
      <c r="C1735" t="s">
        <v>15</v>
      </c>
      <c r="D1735">
        <v>156978</v>
      </c>
      <c r="E1735">
        <v>64653</v>
      </c>
      <c r="F1735" t="s">
        <v>9</v>
      </c>
    </row>
    <row r="1736" spans="1:6" x14ac:dyDescent="0.3">
      <c r="A1736">
        <v>2019</v>
      </c>
      <c r="B1736" t="s">
        <v>61</v>
      </c>
      <c r="C1736" t="s">
        <v>16</v>
      </c>
      <c r="D1736">
        <v>54102</v>
      </c>
      <c r="E1736">
        <v>70724</v>
      </c>
      <c r="F1736" t="s">
        <v>7</v>
      </c>
    </row>
    <row r="1737" spans="1:6" x14ac:dyDescent="0.3">
      <c r="A1737">
        <v>2019</v>
      </c>
      <c r="B1737" t="s">
        <v>61</v>
      </c>
      <c r="C1737" t="s">
        <v>17</v>
      </c>
      <c r="D1737">
        <v>11075</v>
      </c>
      <c r="E1737">
        <v>54653</v>
      </c>
      <c r="F1737" t="s">
        <v>9</v>
      </c>
    </row>
    <row r="1738" spans="1:6" x14ac:dyDescent="0.3">
      <c r="A1738">
        <v>2019</v>
      </c>
      <c r="B1738" t="s">
        <v>61</v>
      </c>
      <c r="C1738" t="s">
        <v>18</v>
      </c>
      <c r="D1738">
        <v>73447</v>
      </c>
      <c r="E1738">
        <v>79829</v>
      </c>
      <c r="F1738" t="s">
        <v>7</v>
      </c>
    </row>
    <row r="1739" spans="1:6" x14ac:dyDescent="0.3">
      <c r="A1739">
        <v>2019</v>
      </c>
      <c r="B1739" t="s">
        <v>61</v>
      </c>
      <c r="C1739" t="s">
        <v>19</v>
      </c>
      <c r="D1739">
        <v>29045</v>
      </c>
      <c r="E1739">
        <v>56796</v>
      </c>
      <c r="F1739" t="s">
        <v>7</v>
      </c>
    </row>
    <row r="1740" spans="1:6" x14ac:dyDescent="0.3">
      <c r="A1740">
        <v>2019</v>
      </c>
      <c r="B1740" t="s">
        <v>61</v>
      </c>
      <c r="C1740" t="s">
        <v>20</v>
      </c>
      <c r="D1740">
        <v>15401</v>
      </c>
      <c r="E1740">
        <v>58293</v>
      </c>
      <c r="F1740" t="s">
        <v>9</v>
      </c>
    </row>
    <row r="1741" spans="1:6" x14ac:dyDescent="0.3">
      <c r="A1741">
        <v>2019</v>
      </c>
      <c r="B1741" t="s">
        <v>61</v>
      </c>
      <c r="C1741" t="s">
        <v>21</v>
      </c>
      <c r="D1741">
        <v>16569</v>
      </c>
      <c r="E1741">
        <v>65048</v>
      </c>
      <c r="F1741" t="s">
        <v>9</v>
      </c>
    </row>
    <row r="1742" spans="1:6" x14ac:dyDescent="0.3">
      <c r="A1742">
        <v>2019</v>
      </c>
      <c r="B1742" t="s">
        <v>61</v>
      </c>
      <c r="C1742" t="s">
        <v>22</v>
      </c>
      <c r="D1742">
        <v>20206</v>
      </c>
      <c r="E1742">
        <v>54829</v>
      </c>
      <c r="F1742" t="s">
        <v>7</v>
      </c>
    </row>
    <row r="1743" spans="1:6" x14ac:dyDescent="0.3">
      <c r="A1743">
        <v>2019</v>
      </c>
      <c r="B1743" t="s">
        <v>61</v>
      </c>
      <c r="C1743" t="s">
        <v>23</v>
      </c>
      <c r="D1743">
        <v>24001</v>
      </c>
      <c r="E1743">
        <v>61218</v>
      </c>
      <c r="F1743" t="s">
        <v>7</v>
      </c>
    </row>
    <row r="1744" spans="1:6" x14ac:dyDescent="0.3">
      <c r="A1744">
        <v>2019</v>
      </c>
      <c r="B1744" t="s">
        <v>61</v>
      </c>
      <c r="C1744" t="s">
        <v>24</v>
      </c>
      <c r="D1744">
        <v>9912</v>
      </c>
      <c r="E1744">
        <v>61405</v>
      </c>
      <c r="F1744" t="s">
        <v>9</v>
      </c>
    </row>
    <row r="1745" spans="1:6" x14ac:dyDescent="0.3">
      <c r="A1745">
        <v>2019</v>
      </c>
      <c r="B1745" t="s">
        <v>61</v>
      </c>
      <c r="C1745" t="s">
        <v>25</v>
      </c>
      <c r="D1745">
        <v>42175</v>
      </c>
      <c r="E1745">
        <v>83259</v>
      </c>
      <c r="F1745" t="s">
        <v>9</v>
      </c>
    </row>
    <row r="1746" spans="1:6" x14ac:dyDescent="0.3">
      <c r="A1746">
        <v>2019</v>
      </c>
      <c r="B1746" t="s">
        <v>61</v>
      </c>
      <c r="C1746" t="s">
        <v>26</v>
      </c>
      <c r="D1746">
        <v>47186</v>
      </c>
      <c r="E1746">
        <v>108580</v>
      </c>
      <c r="F1746" t="s">
        <v>9</v>
      </c>
    </row>
    <row r="1747" spans="1:6" x14ac:dyDescent="0.3">
      <c r="A1747">
        <v>2019</v>
      </c>
      <c r="B1747" t="s">
        <v>61</v>
      </c>
      <c r="C1747" t="s">
        <v>27</v>
      </c>
      <c r="D1747">
        <v>42271</v>
      </c>
      <c r="E1747">
        <v>74677</v>
      </c>
      <c r="F1747" t="s">
        <v>9</v>
      </c>
    </row>
    <row r="1748" spans="1:6" x14ac:dyDescent="0.3">
      <c r="A1748">
        <v>2019</v>
      </c>
      <c r="B1748" t="s">
        <v>61</v>
      </c>
      <c r="C1748" t="s">
        <v>28</v>
      </c>
      <c r="D1748">
        <v>29916</v>
      </c>
      <c r="E1748">
        <v>86794</v>
      </c>
      <c r="F1748" t="s">
        <v>9</v>
      </c>
    </row>
    <row r="1749" spans="1:6" x14ac:dyDescent="0.3">
      <c r="A1749">
        <v>2019</v>
      </c>
      <c r="B1749" t="s">
        <v>61</v>
      </c>
      <c r="C1749" t="s">
        <v>29</v>
      </c>
      <c r="D1749">
        <v>11953</v>
      </c>
      <c r="E1749">
        <v>47461</v>
      </c>
      <c r="F1749" t="s">
        <v>7</v>
      </c>
    </row>
    <row r="1750" spans="1:6" x14ac:dyDescent="0.3">
      <c r="A1750">
        <v>2019</v>
      </c>
      <c r="B1750" t="s">
        <v>61</v>
      </c>
      <c r="C1750" t="s">
        <v>30</v>
      </c>
      <c r="D1750">
        <v>33699</v>
      </c>
      <c r="E1750">
        <v>69932</v>
      </c>
      <c r="F1750" t="s">
        <v>7</v>
      </c>
    </row>
    <row r="1751" spans="1:6" x14ac:dyDescent="0.3">
      <c r="A1751">
        <v>2019</v>
      </c>
      <c r="B1751" t="s">
        <v>61</v>
      </c>
      <c r="C1751" t="s">
        <v>31</v>
      </c>
      <c r="D1751">
        <v>8994</v>
      </c>
      <c r="E1751">
        <v>56921</v>
      </c>
      <c r="F1751" t="s">
        <v>9</v>
      </c>
    </row>
    <row r="1752" spans="1:6" x14ac:dyDescent="0.3">
      <c r="A1752">
        <v>2019</v>
      </c>
      <c r="B1752" t="s">
        <v>61</v>
      </c>
      <c r="C1752" t="s">
        <v>32</v>
      </c>
      <c r="D1752">
        <v>11395</v>
      </c>
      <c r="E1752">
        <v>65204</v>
      </c>
      <c r="F1752" t="s">
        <v>7</v>
      </c>
    </row>
    <row r="1753" spans="1:6" x14ac:dyDescent="0.3">
      <c r="A1753">
        <v>2019</v>
      </c>
      <c r="B1753" t="s">
        <v>61</v>
      </c>
      <c r="C1753" t="s">
        <v>33</v>
      </c>
      <c r="D1753">
        <v>19521</v>
      </c>
      <c r="E1753">
        <v>64283</v>
      </c>
      <c r="F1753" t="s">
        <v>7</v>
      </c>
    </row>
    <row r="1754" spans="1:6" x14ac:dyDescent="0.3">
      <c r="A1754">
        <v>2019</v>
      </c>
      <c r="B1754" t="s">
        <v>61</v>
      </c>
      <c r="C1754" t="s">
        <v>34</v>
      </c>
      <c r="D1754">
        <v>11938</v>
      </c>
      <c r="E1754">
        <v>81584</v>
      </c>
      <c r="F1754" t="s">
        <v>9</v>
      </c>
    </row>
    <row r="1755" spans="1:6" x14ac:dyDescent="0.3">
      <c r="A1755">
        <v>2019</v>
      </c>
      <c r="B1755" t="s">
        <v>61</v>
      </c>
      <c r="C1755" t="s">
        <v>35</v>
      </c>
      <c r="D1755">
        <v>50907</v>
      </c>
      <c r="E1755">
        <v>94404</v>
      </c>
      <c r="F1755" t="s">
        <v>9</v>
      </c>
    </row>
    <row r="1756" spans="1:6" x14ac:dyDescent="0.3">
      <c r="A1756">
        <v>2019</v>
      </c>
      <c r="B1756" t="s">
        <v>61</v>
      </c>
      <c r="C1756" t="s">
        <v>36</v>
      </c>
      <c r="D1756">
        <v>10062</v>
      </c>
      <c r="E1756">
        <v>66086</v>
      </c>
      <c r="F1756" t="s">
        <v>7</v>
      </c>
    </row>
    <row r="1757" spans="1:6" x14ac:dyDescent="0.3">
      <c r="A1757">
        <v>2019</v>
      </c>
      <c r="B1757" t="s">
        <v>61</v>
      </c>
      <c r="C1757" t="s">
        <v>37</v>
      </c>
      <c r="D1757">
        <v>111646</v>
      </c>
      <c r="E1757">
        <v>98549</v>
      </c>
      <c r="F1757" t="s">
        <v>7</v>
      </c>
    </row>
    <row r="1758" spans="1:6" x14ac:dyDescent="0.3">
      <c r="A1758">
        <v>2019</v>
      </c>
      <c r="B1758" t="s">
        <v>61</v>
      </c>
      <c r="C1758" t="s">
        <v>38</v>
      </c>
      <c r="D1758">
        <v>57179</v>
      </c>
      <c r="E1758">
        <v>68617</v>
      </c>
      <c r="F1758" t="s">
        <v>9</v>
      </c>
    </row>
    <row r="1759" spans="1:6" x14ac:dyDescent="0.3">
      <c r="A1759">
        <v>2019</v>
      </c>
      <c r="B1759" t="s">
        <v>61</v>
      </c>
      <c r="C1759" t="s">
        <v>39</v>
      </c>
      <c r="D1759">
        <v>4917</v>
      </c>
      <c r="E1759">
        <v>65438</v>
      </c>
      <c r="F1759" t="s">
        <v>7</v>
      </c>
    </row>
    <row r="1760" spans="1:6" x14ac:dyDescent="0.3">
      <c r="A1760">
        <v>2019</v>
      </c>
      <c r="B1760" t="s">
        <v>61</v>
      </c>
      <c r="C1760" t="s">
        <v>40</v>
      </c>
      <c r="D1760">
        <v>52650</v>
      </c>
      <c r="E1760">
        <v>68445</v>
      </c>
      <c r="F1760" t="s">
        <v>9</v>
      </c>
    </row>
    <row r="1761" spans="1:6" x14ac:dyDescent="0.3">
      <c r="A1761">
        <v>2019</v>
      </c>
      <c r="B1761" t="s">
        <v>61</v>
      </c>
      <c r="C1761" t="s">
        <v>41</v>
      </c>
      <c r="D1761">
        <v>20434</v>
      </c>
      <c r="E1761">
        <v>56640</v>
      </c>
      <c r="F1761" t="s">
        <v>7</v>
      </c>
    </row>
    <row r="1762" spans="1:6" x14ac:dyDescent="0.3">
      <c r="A1762">
        <v>2019</v>
      </c>
      <c r="B1762" t="s">
        <v>61</v>
      </c>
      <c r="C1762" t="s">
        <v>42</v>
      </c>
      <c r="D1762">
        <v>24942</v>
      </c>
      <c r="E1762">
        <v>73873</v>
      </c>
      <c r="F1762" t="s">
        <v>7</v>
      </c>
    </row>
    <row r="1763" spans="1:6" x14ac:dyDescent="0.3">
      <c r="A1763">
        <v>2019</v>
      </c>
      <c r="B1763" t="s">
        <v>61</v>
      </c>
      <c r="C1763" t="s">
        <v>43</v>
      </c>
      <c r="D1763">
        <v>61779</v>
      </c>
      <c r="E1763">
        <v>82029</v>
      </c>
      <c r="F1763" t="s">
        <v>9</v>
      </c>
    </row>
    <row r="1764" spans="1:6" x14ac:dyDescent="0.3">
      <c r="A1764">
        <v>2019</v>
      </c>
      <c r="B1764" t="s">
        <v>61</v>
      </c>
      <c r="C1764" t="s">
        <v>44</v>
      </c>
      <c r="D1764">
        <v>8350</v>
      </c>
      <c r="E1764">
        <v>73763</v>
      </c>
      <c r="F1764" t="s">
        <v>9</v>
      </c>
    </row>
    <row r="1765" spans="1:6" x14ac:dyDescent="0.3">
      <c r="A1765">
        <v>2019</v>
      </c>
      <c r="B1765" t="s">
        <v>61</v>
      </c>
      <c r="C1765" t="s">
        <v>45</v>
      </c>
      <c r="D1765">
        <v>25902</v>
      </c>
      <c r="E1765">
        <v>55505</v>
      </c>
      <c r="F1765" t="s">
        <v>7</v>
      </c>
    </row>
    <row r="1766" spans="1:6" x14ac:dyDescent="0.3">
      <c r="A1766">
        <v>2019</v>
      </c>
      <c r="B1766" t="s">
        <v>61</v>
      </c>
      <c r="C1766" t="s">
        <v>46</v>
      </c>
      <c r="D1766">
        <v>5030</v>
      </c>
      <c r="E1766">
        <v>61293</v>
      </c>
      <c r="F1766" t="s">
        <v>7</v>
      </c>
    </row>
    <row r="1767" spans="1:6" x14ac:dyDescent="0.3">
      <c r="A1767">
        <v>2019</v>
      </c>
      <c r="B1767" t="s">
        <v>61</v>
      </c>
      <c r="C1767" t="s">
        <v>47</v>
      </c>
      <c r="D1767">
        <v>28315</v>
      </c>
      <c r="E1767">
        <v>62172</v>
      </c>
      <c r="F1767" t="s">
        <v>9</v>
      </c>
    </row>
    <row r="1768" spans="1:6" x14ac:dyDescent="0.3">
      <c r="A1768">
        <v>2019</v>
      </c>
      <c r="B1768" t="s">
        <v>61</v>
      </c>
      <c r="C1768" t="s">
        <v>48</v>
      </c>
      <c r="D1768">
        <v>129242</v>
      </c>
      <c r="E1768">
        <v>77507</v>
      </c>
      <c r="F1768" t="s">
        <v>9</v>
      </c>
    </row>
    <row r="1769" spans="1:6" x14ac:dyDescent="0.3">
      <c r="A1769">
        <v>2019</v>
      </c>
      <c r="B1769" t="s">
        <v>61</v>
      </c>
      <c r="C1769" t="s">
        <v>49</v>
      </c>
      <c r="D1769">
        <v>21911</v>
      </c>
      <c r="E1769">
        <v>62815</v>
      </c>
      <c r="F1769" t="s">
        <v>9</v>
      </c>
    </row>
    <row r="1770" spans="1:6" x14ac:dyDescent="0.3">
      <c r="A1770">
        <v>2019</v>
      </c>
      <c r="B1770" t="s">
        <v>61</v>
      </c>
      <c r="C1770" t="s">
        <v>50</v>
      </c>
      <c r="D1770">
        <v>5488</v>
      </c>
      <c r="E1770">
        <v>69457</v>
      </c>
      <c r="F1770" t="s">
        <v>9</v>
      </c>
    </row>
    <row r="1771" spans="1:6" x14ac:dyDescent="0.3">
      <c r="A1771">
        <v>2019</v>
      </c>
      <c r="B1771" t="s">
        <v>61</v>
      </c>
      <c r="C1771" t="s">
        <v>51</v>
      </c>
      <c r="D1771">
        <v>57146</v>
      </c>
      <c r="E1771">
        <v>90971</v>
      </c>
      <c r="F1771" t="s">
        <v>9</v>
      </c>
    </row>
    <row r="1772" spans="1:6" x14ac:dyDescent="0.3">
      <c r="A1772">
        <v>2019</v>
      </c>
      <c r="B1772" t="s">
        <v>61</v>
      </c>
      <c r="C1772" t="s">
        <v>52</v>
      </c>
      <c r="D1772">
        <v>39177</v>
      </c>
      <c r="E1772">
        <v>82348</v>
      </c>
      <c r="F1772" t="s">
        <v>7</v>
      </c>
    </row>
    <row r="1773" spans="1:6" x14ac:dyDescent="0.3">
      <c r="A1773">
        <v>2019</v>
      </c>
      <c r="B1773" t="s">
        <v>61</v>
      </c>
      <c r="C1773" t="s">
        <v>53</v>
      </c>
      <c r="D1773">
        <v>8077</v>
      </c>
      <c r="E1773">
        <v>54213</v>
      </c>
      <c r="F1773" t="s">
        <v>7</v>
      </c>
    </row>
    <row r="1774" spans="1:6" x14ac:dyDescent="0.3">
      <c r="A1774">
        <v>2019</v>
      </c>
      <c r="B1774" t="s">
        <v>61</v>
      </c>
      <c r="C1774" t="s">
        <v>54</v>
      </c>
      <c r="D1774">
        <v>23769</v>
      </c>
      <c r="E1774">
        <v>63868</v>
      </c>
      <c r="F1774" t="s">
        <v>9</v>
      </c>
    </row>
    <row r="1775" spans="1:6" x14ac:dyDescent="0.3">
      <c r="A1775">
        <v>2019</v>
      </c>
      <c r="B1775" t="s">
        <v>61</v>
      </c>
      <c r="C1775" t="s">
        <v>55</v>
      </c>
      <c r="D1775">
        <v>4417</v>
      </c>
      <c r="E1775">
        <v>56226</v>
      </c>
      <c r="F1775" t="s">
        <v>7</v>
      </c>
    </row>
    <row r="1776" spans="1:6" x14ac:dyDescent="0.3">
      <c r="A1776">
        <v>2019</v>
      </c>
      <c r="B1776" t="s">
        <v>62</v>
      </c>
      <c r="C1776" t="s">
        <v>6</v>
      </c>
      <c r="D1776">
        <v>12429</v>
      </c>
      <c r="E1776">
        <v>51641</v>
      </c>
      <c r="F1776" t="s">
        <v>7</v>
      </c>
    </row>
    <row r="1777" spans="1:6" x14ac:dyDescent="0.3">
      <c r="A1777">
        <v>2019</v>
      </c>
      <c r="B1777" t="s">
        <v>62</v>
      </c>
      <c r="C1777" t="s">
        <v>8</v>
      </c>
      <c r="D1777">
        <v>16509</v>
      </c>
      <c r="E1777">
        <v>56240</v>
      </c>
      <c r="F1777" t="s">
        <v>9</v>
      </c>
    </row>
    <row r="1778" spans="1:6" x14ac:dyDescent="0.3">
      <c r="A1778">
        <v>2019</v>
      </c>
      <c r="B1778" t="s">
        <v>62</v>
      </c>
      <c r="C1778" t="s">
        <v>10</v>
      </c>
      <c r="D1778">
        <v>15762</v>
      </c>
      <c r="E1778">
        <v>47521</v>
      </c>
      <c r="F1778" t="s">
        <v>9</v>
      </c>
    </row>
    <row r="1779" spans="1:6" x14ac:dyDescent="0.3">
      <c r="A1779">
        <v>2019</v>
      </c>
      <c r="B1779" t="s">
        <v>62</v>
      </c>
      <c r="C1779" t="s">
        <v>11</v>
      </c>
      <c r="D1779">
        <v>593987</v>
      </c>
      <c r="E1779">
        <v>56766</v>
      </c>
      <c r="F1779" t="s">
        <v>7</v>
      </c>
    </row>
    <row r="1780" spans="1:6" x14ac:dyDescent="0.3">
      <c r="A1780">
        <v>2019</v>
      </c>
      <c r="B1780" t="s">
        <v>62</v>
      </c>
      <c r="C1780" t="s">
        <v>12</v>
      </c>
      <c r="D1780">
        <v>21356</v>
      </c>
      <c r="E1780">
        <v>54754</v>
      </c>
      <c r="F1780" t="s">
        <v>7</v>
      </c>
    </row>
    <row r="1781" spans="1:6" x14ac:dyDescent="0.3">
      <c r="A1781">
        <v>2019</v>
      </c>
      <c r="B1781" t="s">
        <v>62</v>
      </c>
      <c r="C1781" t="s">
        <v>13</v>
      </c>
      <c r="D1781">
        <v>12701</v>
      </c>
      <c r="E1781">
        <v>59993</v>
      </c>
      <c r="F1781" t="s">
        <v>9</v>
      </c>
    </row>
    <row r="1782" spans="1:6" x14ac:dyDescent="0.3">
      <c r="A1782">
        <v>2019</v>
      </c>
      <c r="B1782" t="s">
        <v>62</v>
      </c>
      <c r="C1782" t="s">
        <v>14</v>
      </c>
      <c r="D1782">
        <v>4626</v>
      </c>
      <c r="E1782">
        <v>59083</v>
      </c>
      <c r="F1782" t="s">
        <v>7</v>
      </c>
    </row>
    <row r="1783" spans="1:6" x14ac:dyDescent="0.3">
      <c r="A1783">
        <v>2019</v>
      </c>
      <c r="B1783" t="s">
        <v>62</v>
      </c>
      <c r="C1783" t="s">
        <v>15</v>
      </c>
      <c r="D1783">
        <v>71929</v>
      </c>
      <c r="E1783">
        <v>55450</v>
      </c>
      <c r="F1783" t="s">
        <v>9</v>
      </c>
    </row>
    <row r="1784" spans="1:6" x14ac:dyDescent="0.3">
      <c r="A1784">
        <v>2019</v>
      </c>
      <c r="B1784" t="s">
        <v>62</v>
      </c>
      <c r="C1784" t="s">
        <v>16</v>
      </c>
      <c r="D1784">
        <v>28426</v>
      </c>
      <c r="E1784">
        <v>56819</v>
      </c>
      <c r="F1784" t="s">
        <v>7</v>
      </c>
    </row>
    <row r="1785" spans="1:6" x14ac:dyDescent="0.3">
      <c r="A1785">
        <v>2019</v>
      </c>
      <c r="B1785" t="s">
        <v>62</v>
      </c>
      <c r="C1785" t="s">
        <v>17</v>
      </c>
      <c r="D1785">
        <v>7292</v>
      </c>
      <c r="E1785">
        <v>46927</v>
      </c>
      <c r="F1785" t="s">
        <v>7</v>
      </c>
    </row>
    <row r="1786" spans="1:6" x14ac:dyDescent="0.3">
      <c r="A1786">
        <v>2019</v>
      </c>
      <c r="B1786" t="s">
        <v>62</v>
      </c>
      <c r="C1786" t="s">
        <v>18</v>
      </c>
      <c r="D1786">
        <v>34414</v>
      </c>
      <c r="E1786">
        <v>55347</v>
      </c>
      <c r="F1786" t="s">
        <v>9</v>
      </c>
    </row>
    <row r="1787" spans="1:6" x14ac:dyDescent="0.3">
      <c r="A1787">
        <v>2019</v>
      </c>
      <c r="B1787" t="s">
        <v>62</v>
      </c>
      <c r="C1787" t="s">
        <v>19</v>
      </c>
      <c r="D1787">
        <v>15254</v>
      </c>
      <c r="E1787">
        <v>52791</v>
      </c>
      <c r="F1787" t="s">
        <v>9</v>
      </c>
    </row>
    <row r="1788" spans="1:6" x14ac:dyDescent="0.3">
      <c r="A1788">
        <v>2019</v>
      </c>
      <c r="B1788" t="s">
        <v>62</v>
      </c>
      <c r="C1788" t="s">
        <v>20</v>
      </c>
      <c r="D1788">
        <v>11324</v>
      </c>
      <c r="E1788">
        <v>48092</v>
      </c>
      <c r="F1788" t="s">
        <v>7</v>
      </c>
    </row>
    <row r="1789" spans="1:6" x14ac:dyDescent="0.3">
      <c r="A1789">
        <v>2019</v>
      </c>
      <c r="B1789" t="s">
        <v>62</v>
      </c>
      <c r="C1789" t="s">
        <v>21</v>
      </c>
      <c r="D1789">
        <v>10129</v>
      </c>
      <c r="E1789">
        <v>47465</v>
      </c>
      <c r="F1789" t="s">
        <v>7</v>
      </c>
    </row>
    <row r="1790" spans="1:6" x14ac:dyDescent="0.3">
      <c r="A1790">
        <v>2019</v>
      </c>
      <c r="B1790" t="s">
        <v>62</v>
      </c>
      <c r="C1790" t="s">
        <v>22</v>
      </c>
      <c r="D1790">
        <v>17849</v>
      </c>
      <c r="E1790">
        <v>53340</v>
      </c>
      <c r="F1790" t="s">
        <v>9</v>
      </c>
    </row>
    <row r="1791" spans="1:6" x14ac:dyDescent="0.3">
      <c r="A1791">
        <v>2019</v>
      </c>
      <c r="B1791" t="s">
        <v>62</v>
      </c>
      <c r="C1791" t="s">
        <v>23</v>
      </c>
      <c r="D1791">
        <v>15003</v>
      </c>
      <c r="E1791">
        <v>48305</v>
      </c>
      <c r="F1791" t="s">
        <v>9</v>
      </c>
    </row>
    <row r="1792" spans="1:6" x14ac:dyDescent="0.3">
      <c r="A1792">
        <v>2019</v>
      </c>
      <c r="B1792" t="s">
        <v>62</v>
      </c>
      <c r="C1792" t="s">
        <v>24</v>
      </c>
      <c r="D1792">
        <v>6292</v>
      </c>
      <c r="E1792">
        <v>51937</v>
      </c>
      <c r="F1792" t="s">
        <v>9</v>
      </c>
    </row>
    <row r="1793" spans="1:6" x14ac:dyDescent="0.3">
      <c r="A1793">
        <v>2019</v>
      </c>
      <c r="B1793" t="s">
        <v>62</v>
      </c>
      <c r="C1793" t="s">
        <v>25</v>
      </c>
      <c r="D1793">
        <v>20270</v>
      </c>
      <c r="E1793">
        <v>59201</v>
      </c>
      <c r="F1793" t="s">
        <v>9</v>
      </c>
    </row>
    <row r="1794" spans="1:6" x14ac:dyDescent="0.3">
      <c r="A1794">
        <v>2019</v>
      </c>
      <c r="B1794" t="s">
        <v>62</v>
      </c>
      <c r="C1794" t="s">
        <v>26</v>
      </c>
      <c r="D1794">
        <v>61589</v>
      </c>
      <c r="E1794">
        <v>63794</v>
      </c>
      <c r="F1794" t="s">
        <v>9</v>
      </c>
    </row>
    <row r="1795" spans="1:6" x14ac:dyDescent="0.3">
      <c r="A1795">
        <v>2019</v>
      </c>
      <c r="B1795" t="s">
        <v>62</v>
      </c>
      <c r="C1795" t="s">
        <v>27</v>
      </c>
      <c r="D1795">
        <v>24957</v>
      </c>
      <c r="E1795">
        <v>54406</v>
      </c>
      <c r="F1795" t="s">
        <v>7</v>
      </c>
    </row>
    <row r="1796" spans="1:6" x14ac:dyDescent="0.3">
      <c r="A1796">
        <v>2019</v>
      </c>
      <c r="B1796" t="s">
        <v>62</v>
      </c>
      <c r="C1796" t="s">
        <v>28</v>
      </c>
      <c r="D1796">
        <v>17543</v>
      </c>
      <c r="E1796">
        <v>55720</v>
      </c>
      <c r="F1796" t="s">
        <v>7</v>
      </c>
    </row>
    <row r="1797" spans="1:6" x14ac:dyDescent="0.3">
      <c r="A1797">
        <v>2019</v>
      </c>
      <c r="B1797" t="s">
        <v>62</v>
      </c>
      <c r="C1797" t="s">
        <v>29</v>
      </c>
      <c r="D1797">
        <v>7420</v>
      </c>
      <c r="E1797">
        <v>46426</v>
      </c>
      <c r="F1797" t="s">
        <v>9</v>
      </c>
    </row>
    <row r="1798" spans="1:6" x14ac:dyDescent="0.3">
      <c r="A1798">
        <v>2019</v>
      </c>
      <c r="B1798" t="s">
        <v>62</v>
      </c>
      <c r="C1798" t="s">
        <v>30</v>
      </c>
      <c r="D1798">
        <v>48626</v>
      </c>
      <c r="E1798">
        <v>50800</v>
      </c>
      <c r="F1798" t="s">
        <v>7</v>
      </c>
    </row>
    <row r="1799" spans="1:6" x14ac:dyDescent="0.3">
      <c r="A1799">
        <v>2019</v>
      </c>
      <c r="B1799" t="s">
        <v>62</v>
      </c>
      <c r="C1799" t="s">
        <v>31</v>
      </c>
      <c r="D1799">
        <v>4448</v>
      </c>
      <c r="E1799">
        <v>52171</v>
      </c>
      <c r="F1799" t="s">
        <v>7</v>
      </c>
    </row>
    <row r="1800" spans="1:6" x14ac:dyDescent="0.3">
      <c r="A1800">
        <v>2019</v>
      </c>
      <c r="B1800" t="s">
        <v>62</v>
      </c>
      <c r="C1800" t="s">
        <v>32</v>
      </c>
      <c r="D1800">
        <v>13241</v>
      </c>
      <c r="E1800">
        <v>50565</v>
      </c>
      <c r="F1800" t="s">
        <v>9</v>
      </c>
    </row>
    <row r="1801" spans="1:6" x14ac:dyDescent="0.3">
      <c r="A1801">
        <v>2019</v>
      </c>
      <c r="B1801" t="s">
        <v>62</v>
      </c>
      <c r="C1801" t="s">
        <v>33</v>
      </c>
      <c r="D1801">
        <v>8681</v>
      </c>
      <c r="E1801">
        <v>59119</v>
      </c>
      <c r="F1801" t="s">
        <v>9</v>
      </c>
    </row>
    <row r="1802" spans="1:6" x14ac:dyDescent="0.3">
      <c r="A1802">
        <v>2019</v>
      </c>
      <c r="B1802" t="s">
        <v>62</v>
      </c>
      <c r="C1802" t="s">
        <v>34</v>
      </c>
      <c r="D1802">
        <v>4635</v>
      </c>
      <c r="E1802">
        <v>60599</v>
      </c>
      <c r="F1802" t="s">
        <v>7</v>
      </c>
    </row>
    <row r="1803" spans="1:6" x14ac:dyDescent="0.3">
      <c r="A1803">
        <v>2019</v>
      </c>
      <c r="B1803" t="s">
        <v>62</v>
      </c>
      <c r="C1803" t="s">
        <v>35</v>
      </c>
      <c r="D1803">
        <v>33411</v>
      </c>
      <c r="E1803">
        <v>58138</v>
      </c>
      <c r="F1803" t="s">
        <v>7</v>
      </c>
    </row>
    <row r="1804" spans="1:6" x14ac:dyDescent="0.3">
      <c r="A1804">
        <v>2019</v>
      </c>
      <c r="B1804" t="s">
        <v>62</v>
      </c>
      <c r="C1804" t="s">
        <v>36</v>
      </c>
      <c r="D1804">
        <v>9629</v>
      </c>
      <c r="E1804">
        <v>46621</v>
      </c>
      <c r="F1804" t="s">
        <v>9</v>
      </c>
    </row>
    <row r="1805" spans="1:6" x14ac:dyDescent="0.3">
      <c r="A1805">
        <v>2019</v>
      </c>
      <c r="B1805" t="s">
        <v>62</v>
      </c>
      <c r="C1805" t="s">
        <v>37</v>
      </c>
      <c r="D1805">
        <v>67533</v>
      </c>
      <c r="E1805">
        <v>57932</v>
      </c>
      <c r="F1805" t="s">
        <v>7</v>
      </c>
    </row>
    <row r="1806" spans="1:6" x14ac:dyDescent="0.3">
      <c r="A1806">
        <v>2019</v>
      </c>
      <c r="B1806" t="s">
        <v>62</v>
      </c>
      <c r="C1806" t="s">
        <v>38</v>
      </c>
      <c r="D1806">
        <v>26885</v>
      </c>
      <c r="E1806">
        <v>53135</v>
      </c>
      <c r="F1806" t="s">
        <v>9</v>
      </c>
    </row>
    <row r="1807" spans="1:6" x14ac:dyDescent="0.3">
      <c r="A1807">
        <v>2019</v>
      </c>
      <c r="B1807" t="s">
        <v>62</v>
      </c>
      <c r="C1807" t="s">
        <v>39</v>
      </c>
      <c r="D1807">
        <v>2484</v>
      </c>
      <c r="E1807">
        <v>55915</v>
      </c>
      <c r="F1807" t="s">
        <v>7</v>
      </c>
    </row>
    <row r="1808" spans="1:6" x14ac:dyDescent="0.3">
      <c r="A1808">
        <v>2019</v>
      </c>
      <c r="B1808" t="s">
        <v>62</v>
      </c>
      <c r="C1808" t="s">
        <v>40</v>
      </c>
      <c r="D1808">
        <v>34090</v>
      </c>
      <c r="E1808">
        <v>51314</v>
      </c>
      <c r="F1808" t="s">
        <v>7</v>
      </c>
    </row>
    <row r="1809" spans="1:6" x14ac:dyDescent="0.3">
      <c r="A1809">
        <v>2019</v>
      </c>
      <c r="B1809" t="s">
        <v>62</v>
      </c>
      <c r="C1809" t="s">
        <v>41</v>
      </c>
      <c r="D1809">
        <v>13367</v>
      </c>
      <c r="E1809">
        <v>50167</v>
      </c>
      <c r="F1809" t="s">
        <v>9</v>
      </c>
    </row>
    <row r="1810" spans="1:6" x14ac:dyDescent="0.3">
      <c r="A1810">
        <v>2019</v>
      </c>
      <c r="B1810" t="s">
        <v>62</v>
      </c>
      <c r="C1810" t="s">
        <v>42</v>
      </c>
      <c r="D1810">
        <v>15363</v>
      </c>
      <c r="E1810">
        <v>56908</v>
      </c>
      <c r="F1810" t="s">
        <v>9</v>
      </c>
    </row>
    <row r="1811" spans="1:6" x14ac:dyDescent="0.3">
      <c r="A1811">
        <v>2019</v>
      </c>
      <c r="B1811" t="s">
        <v>62</v>
      </c>
      <c r="C1811" t="s">
        <v>43</v>
      </c>
      <c r="D1811">
        <v>58709</v>
      </c>
      <c r="E1811">
        <v>56500</v>
      </c>
      <c r="F1811" t="s">
        <v>7</v>
      </c>
    </row>
    <row r="1812" spans="1:6" x14ac:dyDescent="0.3">
      <c r="A1812">
        <v>2019</v>
      </c>
      <c r="B1812" t="s">
        <v>62</v>
      </c>
      <c r="C1812" t="s">
        <v>44</v>
      </c>
      <c r="D1812">
        <v>4485</v>
      </c>
      <c r="E1812">
        <v>53941</v>
      </c>
      <c r="F1812" t="s">
        <v>7</v>
      </c>
    </row>
    <row r="1813" spans="1:6" x14ac:dyDescent="0.3">
      <c r="A1813">
        <v>2019</v>
      </c>
      <c r="B1813" t="s">
        <v>62</v>
      </c>
      <c r="C1813" t="s">
        <v>45</v>
      </c>
      <c r="D1813">
        <v>11574</v>
      </c>
      <c r="E1813">
        <v>51624</v>
      </c>
      <c r="F1813" t="s">
        <v>9</v>
      </c>
    </row>
    <row r="1814" spans="1:6" x14ac:dyDescent="0.3">
      <c r="A1814">
        <v>2019</v>
      </c>
      <c r="B1814" t="s">
        <v>62</v>
      </c>
      <c r="C1814" t="s">
        <v>46</v>
      </c>
      <c r="D1814">
        <v>2732</v>
      </c>
      <c r="E1814">
        <v>55512</v>
      </c>
      <c r="F1814" t="s">
        <v>9</v>
      </c>
    </row>
    <row r="1815" spans="1:6" x14ac:dyDescent="0.3">
      <c r="A1815">
        <v>2019</v>
      </c>
      <c r="B1815" t="s">
        <v>62</v>
      </c>
      <c r="C1815" t="s">
        <v>47</v>
      </c>
      <c r="D1815">
        <v>15761</v>
      </c>
      <c r="E1815">
        <v>56938</v>
      </c>
      <c r="F1815" t="s">
        <v>9</v>
      </c>
    </row>
    <row r="1816" spans="1:6" x14ac:dyDescent="0.3">
      <c r="A1816">
        <v>2019</v>
      </c>
      <c r="B1816" t="s">
        <v>62</v>
      </c>
      <c r="C1816" t="s">
        <v>48</v>
      </c>
      <c r="D1816">
        <v>87635</v>
      </c>
      <c r="E1816">
        <v>53096</v>
      </c>
      <c r="F1816" t="s">
        <v>9</v>
      </c>
    </row>
    <row r="1817" spans="1:6" x14ac:dyDescent="0.3">
      <c r="A1817">
        <v>2019</v>
      </c>
      <c r="B1817" t="s">
        <v>62</v>
      </c>
      <c r="C1817" t="s">
        <v>49</v>
      </c>
      <c r="D1817">
        <v>11679</v>
      </c>
      <c r="E1817">
        <v>48492</v>
      </c>
      <c r="F1817" t="s">
        <v>9</v>
      </c>
    </row>
    <row r="1818" spans="1:6" x14ac:dyDescent="0.3">
      <c r="A1818">
        <v>2019</v>
      </c>
      <c r="B1818" t="s">
        <v>62</v>
      </c>
      <c r="C1818" t="s">
        <v>50</v>
      </c>
      <c r="D1818">
        <v>2460</v>
      </c>
      <c r="E1818">
        <v>51259</v>
      </c>
      <c r="F1818" t="s">
        <v>7</v>
      </c>
    </row>
    <row r="1819" spans="1:6" x14ac:dyDescent="0.3">
      <c r="A1819">
        <v>2019</v>
      </c>
      <c r="B1819" t="s">
        <v>62</v>
      </c>
      <c r="C1819" t="s">
        <v>51</v>
      </c>
      <c r="D1819">
        <v>42910</v>
      </c>
      <c r="E1819">
        <v>54573</v>
      </c>
      <c r="F1819" t="s">
        <v>7</v>
      </c>
    </row>
    <row r="1820" spans="1:6" x14ac:dyDescent="0.3">
      <c r="A1820">
        <v>2019</v>
      </c>
      <c r="B1820" t="s">
        <v>62</v>
      </c>
      <c r="C1820" t="s">
        <v>52</v>
      </c>
      <c r="D1820">
        <v>56689</v>
      </c>
      <c r="E1820">
        <v>55782</v>
      </c>
      <c r="F1820" t="s">
        <v>9</v>
      </c>
    </row>
    <row r="1821" spans="1:6" x14ac:dyDescent="0.3">
      <c r="A1821">
        <v>2019</v>
      </c>
      <c r="B1821" t="s">
        <v>62</v>
      </c>
      <c r="C1821" t="s">
        <v>53</v>
      </c>
      <c r="D1821">
        <v>5679</v>
      </c>
      <c r="E1821">
        <v>50732</v>
      </c>
      <c r="F1821" t="s">
        <v>7</v>
      </c>
    </row>
    <row r="1822" spans="1:6" x14ac:dyDescent="0.3">
      <c r="A1822">
        <v>2019</v>
      </c>
      <c r="B1822" t="s">
        <v>62</v>
      </c>
      <c r="C1822" t="s">
        <v>54</v>
      </c>
      <c r="D1822">
        <v>25989</v>
      </c>
      <c r="E1822">
        <v>53663</v>
      </c>
      <c r="F1822" t="s">
        <v>7</v>
      </c>
    </row>
    <row r="1823" spans="1:6" x14ac:dyDescent="0.3">
      <c r="A1823">
        <v>2019</v>
      </c>
      <c r="B1823" t="s">
        <v>62</v>
      </c>
      <c r="C1823" t="s">
        <v>55</v>
      </c>
      <c r="D1823">
        <v>3268</v>
      </c>
      <c r="E1823">
        <v>47913</v>
      </c>
      <c r="F1823" t="s">
        <v>9</v>
      </c>
    </row>
    <row r="1824" spans="1:6" x14ac:dyDescent="0.3">
      <c r="A1824">
        <v>2019</v>
      </c>
      <c r="B1824" t="s">
        <v>63</v>
      </c>
      <c r="C1824" t="s">
        <v>6</v>
      </c>
      <c r="D1824">
        <v>10741</v>
      </c>
      <c r="E1824">
        <v>22222</v>
      </c>
      <c r="F1824" t="s">
        <v>9</v>
      </c>
    </row>
    <row r="1825" spans="1:6" x14ac:dyDescent="0.3">
      <c r="A1825">
        <v>2019</v>
      </c>
      <c r="B1825" t="s">
        <v>63</v>
      </c>
      <c r="C1825" t="s">
        <v>8</v>
      </c>
      <c r="D1825">
        <v>12771</v>
      </c>
      <c r="E1825">
        <v>29505</v>
      </c>
      <c r="F1825" t="s">
        <v>7</v>
      </c>
    </row>
    <row r="1826" spans="1:6" x14ac:dyDescent="0.3">
      <c r="A1826">
        <v>2019</v>
      </c>
      <c r="B1826" t="s">
        <v>63</v>
      </c>
      <c r="C1826" t="s">
        <v>10</v>
      </c>
      <c r="D1826">
        <v>7024</v>
      </c>
      <c r="E1826">
        <v>22181</v>
      </c>
      <c r="F1826" t="s">
        <v>7</v>
      </c>
    </row>
    <row r="1827" spans="1:6" x14ac:dyDescent="0.3">
      <c r="A1827">
        <v>2019</v>
      </c>
      <c r="B1827" t="s">
        <v>63</v>
      </c>
      <c r="C1827" t="s">
        <v>11</v>
      </c>
      <c r="D1827">
        <v>103495</v>
      </c>
      <c r="E1827">
        <v>35214</v>
      </c>
      <c r="F1827" t="s">
        <v>9</v>
      </c>
    </row>
    <row r="1828" spans="1:6" x14ac:dyDescent="0.3">
      <c r="A1828">
        <v>2019</v>
      </c>
      <c r="B1828" t="s">
        <v>63</v>
      </c>
      <c r="C1828" t="s">
        <v>12</v>
      </c>
      <c r="D1828">
        <v>16627</v>
      </c>
      <c r="E1828">
        <v>30462</v>
      </c>
      <c r="F1828" t="s">
        <v>7</v>
      </c>
    </row>
    <row r="1829" spans="1:6" x14ac:dyDescent="0.3">
      <c r="A1829">
        <v>2019</v>
      </c>
      <c r="B1829" t="s">
        <v>63</v>
      </c>
      <c r="C1829" t="s">
        <v>13</v>
      </c>
      <c r="D1829">
        <v>10338</v>
      </c>
      <c r="E1829">
        <v>29066</v>
      </c>
      <c r="F1829" t="s">
        <v>9</v>
      </c>
    </row>
    <row r="1830" spans="1:6" x14ac:dyDescent="0.3">
      <c r="A1830">
        <v>2019</v>
      </c>
      <c r="B1830" t="s">
        <v>63</v>
      </c>
      <c r="C1830" t="s">
        <v>14</v>
      </c>
      <c r="D1830">
        <v>2565</v>
      </c>
      <c r="E1830">
        <v>25997</v>
      </c>
      <c r="F1830" t="s">
        <v>7</v>
      </c>
    </row>
    <row r="1831" spans="1:6" x14ac:dyDescent="0.3">
      <c r="A1831">
        <v>2019</v>
      </c>
      <c r="B1831" t="s">
        <v>63</v>
      </c>
      <c r="C1831" t="s">
        <v>15</v>
      </c>
      <c r="D1831">
        <v>55396</v>
      </c>
      <c r="E1831">
        <v>30953</v>
      </c>
      <c r="F1831" t="s">
        <v>7</v>
      </c>
    </row>
    <row r="1832" spans="1:6" x14ac:dyDescent="0.3">
      <c r="A1832">
        <v>2019</v>
      </c>
      <c r="B1832" t="s">
        <v>63</v>
      </c>
      <c r="C1832" t="s">
        <v>16</v>
      </c>
      <c r="D1832">
        <v>23538</v>
      </c>
      <c r="E1832">
        <v>26142</v>
      </c>
      <c r="F1832" t="s">
        <v>9</v>
      </c>
    </row>
    <row r="1833" spans="1:6" x14ac:dyDescent="0.3">
      <c r="A1833">
        <v>2019</v>
      </c>
      <c r="B1833" t="s">
        <v>63</v>
      </c>
      <c r="C1833" t="s">
        <v>17</v>
      </c>
      <c r="D1833">
        <v>4906</v>
      </c>
      <c r="E1833">
        <v>22382</v>
      </c>
      <c r="F1833" t="s">
        <v>9</v>
      </c>
    </row>
    <row r="1834" spans="1:6" x14ac:dyDescent="0.3">
      <c r="A1834">
        <v>2019</v>
      </c>
      <c r="B1834" t="s">
        <v>63</v>
      </c>
      <c r="C1834" t="s">
        <v>18</v>
      </c>
      <c r="D1834">
        <v>32076</v>
      </c>
      <c r="E1834">
        <v>28930</v>
      </c>
      <c r="F1834" t="s">
        <v>7</v>
      </c>
    </row>
    <row r="1835" spans="1:6" x14ac:dyDescent="0.3">
      <c r="A1835">
        <v>2019</v>
      </c>
      <c r="B1835" t="s">
        <v>63</v>
      </c>
      <c r="C1835" t="s">
        <v>19</v>
      </c>
      <c r="D1835">
        <v>15273</v>
      </c>
      <c r="E1835">
        <v>24223</v>
      </c>
      <c r="F1835" t="s">
        <v>7</v>
      </c>
    </row>
    <row r="1836" spans="1:6" x14ac:dyDescent="0.3">
      <c r="A1836">
        <v>2019</v>
      </c>
      <c r="B1836" t="s">
        <v>63</v>
      </c>
      <c r="C1836" t="s">
        <v>20</v>
      </c>
      <c r="D1836">
        <v>8532</v>
      </c>
      <c r="E1836">
        <v>22280</v>
      </c>
      <c r="F1836" t="s">
        <v>9</v>
      </c>
    </row>
    <row r="1837" spans="1:6" x14ac:dyDescent="0.3">
      <c r="A1837">
        <v>2019</v>
      </c>
      <c r="B1837" t="s">
        <v>63</v>
      </c>
      <c r="C1837" t="s">
        <v>21</v>
      </c>
      <c r="D1837">
        <v>6839</v>
      </c>
      <c r="E1837">
        <v>22257</v>
      </c>
      <c r="F1837" t="s">
        <v>9</v>
      </c>
    </row>
    <row r="1838" spans="1:6" x14ac:dyDescent="0.3">
      <c r="A1838">
        <v>2019</v>
      </c>
      <c r="B1838" t="s">
        <v>63</v>
      </c>
      <c r="C1838" t="s">
        <v>22</v>
      </c>
      <c r="D1838">
        <v>10063</v>
      </c>
      <c r="E1838">
        <v>23160</v>
      </c>
      <c r="F1838" t="s">
        <v>9</v>
      </c>
    </row>
    <row r="1839" spans="1:6" x14ac:dyDescent="0.3">
      <c r="A1839">
        <v>2019</v>
      </c>
      <c r="B1839" t="s">
        <v>63</v>
      </c>
      <c r="C1839" t="s">
        <v>23</v>
      </c>
      <c r="D1839">
        <v>12015</v>
      </c>
      <c r="E1839">
        <v>26623</v>
      </c>
      <c r="F1839" t="s">
        <v>9</v>
      </c>
    </row>
    <row r="1840" spans="1:6" x14ac:dyDescent="0.3">
      <c r="A1840">
        <v>2019</v>
      </c>
      <c r="B1840" t="s">
        <v>63</v>
      </c>
      <c r="C1840" t="s">
        <v>24</v>
      </c>
      <c r="D1840">
        <v>5119</v>
      </c>
      <c r="E1840">
        <v>27119</v>
      </c>
      <c r="F1840" t="s">
        <v>9</v>
      </c>
    </row>
    <row r="1841" spans="1:6" x14ac:dyDescent="0.3">
      <c r="A1841">
        <v>2019</v>
      </c>
      <c r="B1841" t="s">
        <v>63</v>
      </c>
      <c r="C1841" t="s">
        <v>25</v>
      </c>
      <c r="D1841">
        <v>14733</v>
      </c>
      <c r="E1841">
        <v>29436</v>
      </c>
      <c r="F1841" t="s">
        <v>7</v>
      </c>
    </row>
    <row r="1842" spans="1:6" x14ac:dyDescent="0.3">
      <c r="A1842">
        <v>2019</v>
      </c>
      <c r="B1842" t="s">
        <v>63</v>
      </c>
      <c r="C1842" t="s">
        <v>26</v>
      </c>
      <c r="D1842">
        <v>20695</v>
      </c>
      <c r="E1842">
        <v>32779</v>
      </c>
      <c r="F1842" t="s">
        <v>7</v>
      </c>
    </row>
    <row r="1843" spans="1:6" x14ac:dyDescent="0.3">
      <c r="A1843">
        <v>2019</v>
      </c>
      <c r="B1843" t="s">
        <v>63</v>
      </c>
      <c r="C1843" t="s">
        <v>27</v>
      </c>
      <c r="D1843">
        <v>21783</v>
      </c>
      <c r="E1843">
        <v>25834</v>
      </c>
      <c r="F1843" t="s">
        <v>9</v>
      </c>
    </row>
    <row r="1844" spans="1:6" x14ac:dyDescent="0.3">
      <c r="A1844">
        <v>2019</v>
      </c>
      <c r="B1844" t="s">
        <v>63</v>
      </c>
      <c r="C1844" t="s">
        <v>28</v>
      </c>
      <c r="D1844">
        <v>14729</v>
      </c>
      <c r="E1844">
        <v>27386</v>
      </c>
      <c r="F1844" t="s">
        <v>7</v>
      </c>
    </row>
    <row r="1845" spans="1:6" x14ac:dyDescent="0.3">
      <c r="A1845">
        <v>2019</v>
      </c>
      <c r="B1845" t="s">
        <v>63</v>
      </c>
      <c r="C1845" t="s">
        <v>29</v>
      </c>
      <c r="D1845">
        <v>6381</v>
      </c>
      <c r="E1845">
        <v>23011</v>
      </c>
      <c r="F1845" t="s">
        <v>7</v>
      </c>
    </row>
    <row r="1846" spans="1:6" x14ac:dyDescent="0.3">
      <c r="A1846">
        <v>2019</v>
      </c>
      <c r="B1846" t="s">
        <v>63</v>
      </c>
      <c r="C1846" t="s">
        <v>30</v>
      </c>
      <c r="D1846">
        <v>14797</v>
      </c>
      <c r="E1846">
        <v>26276</v>
      </c>
      <c r="F1846" t="s">
        <v>9</v>
      </c>
    </row>
    <row r="1847" spans="1:6" x14ac:dyDescent="0.3">
      <c r="A1847">
        <v>2019</v>
      </c>
      <c r="B1847" t="s">
        <v>63</v>
      </c>
      <c r="C1847" t="s">
        <v>31</v>
      </c>
      <c r="D1847">
        <v>4978</v>
      </c>
      <c r="E1847">
        <v>24625</v>
      </c>
      <c r="F1847" t="s">
        <v>9</v>
      </c>
    </row>
    <row r="1848" spans="1:6" x14ac:dyDescent="0.3">
      <c r="A1848">
        <v>2019</v>
      </c>
      <c r="B1848" t="s">
        <v>63</v>
      </c>
      <c r="C1848" t="s">
        <v>32</v>
      </c>
      <c r="D1848">
        <v>5508</v>
      </c>
      <c r="E1848">
        <v>22253</v>
      </c>
      <c r="F1848" t="s">
        <v>7</v>
      </c>
    </row>
    <row r="1849" spans="1:6" x14ac:dyDescent="0.3">
      <c r="A1849">
        <v>2019</v>
      </c>
      <c r="B1849" t="s">
        <v>63</v>
      </c>
      <c r="C1849" t="s">
        <v>33</v>
      </c>
      <c r="D1849">
        <v>8246</v>
      </c>
      <c r="E1849">
        <v>39048</v>
      </c>
      <c r="F1849" t="s">
        <v>7</v>
      </c>
    </row>
    <row r="1850" spans="1:6" x14ac:dyDescent="0.3">
      <c r="A1850">
        <v>2019</v>
      </c>
      <c r="B1850" t="s">
        <v>63</v>
      </c>
      <c r="C1850" t="s">
        <v>34</v>
      </c>
      <c r="D1850">
        <v>4512</v>
      </c>
      <c r="E1850">
        <v>27058</v>
      </c>
      <c r="F1850" t="s">
        <v>9</v>
      </c>
    </row>
    <row r="1851" spans="1:6" x14ac:dyDescent="0.3">
      <c r="A1851">
        <v>2019</v>
      </c>
      <c r="B1851" t="s">
        <v>63</v>
      </c>
      <c r="C1851" t="s">
        <v>35</v>
      </c>
      <c r="D1851">
        <v>23501</v>
      </c>
      <c r="E1851">
        <v>30851</v>
      </c>
      <c r="F1851" t="s">
        <v>7</v>
      </c>
    </row>
    <row r="1852" spans="1:6" x14ac:dyDescent="0.3">
      <c r="A1852">
        <v>2019</v>
      </c>
      <c r="B1852" t="s">
        <v>63</v>
      </c>
      <c r="C1852" t="s">
        <v>36</v>
      </c>
      <c r="D1852">
        <v>4929</v>
      </c>
      <c r="E1852">
        <v>23901</v>
      </c>
      <c r="F1852" t="s">
        <v>9</v>
      </c>
    </row>
    <row r="1853" spans="1:6" x14ac:dyDescent="0.3">
      <c r="A1853">
        <v>2019</v>
      </c>
      <c r="B1853" t="s">
        <v>63</v>
      </c>
      <c r="C1853" t="s">
        <v>37</v>
      </c>
      <c r="D1853">
        <v>66166</v>
      </c>
      <c r="E1853">
        <v>38365</v>
      </c>
      <c r="F1853" t="s">
        <v>7</v>
      </c>
    </row>
    <row r="1854" spans="1:6" x14ac:dyDescent="0.3">
      <c r="A1854">
        <v>2019</v>
      </c>
      <c r="B1854" t="s">
        <v>63</v>
      </c>
      <c r="C1854" t="s">
        <v>38</v>
      </c>
      <c r="D1854">
        <v>25235</v>
      </c>
      <c r="E1854">
        <v>25111</v>
      </c>
      <c r="F1854" t="s">
        <v>7</v>
      </c>
    </row>
    <row r="1855" spans="1:6" x14ac:dyDescent="0.3">
      <c r="A1855">
        <v>2019</v>
      </c>
      <c r="B1855" t="s">
        <v>63</v>
      </c>
      <c r="C1855" t="s">
        <v>39</v>
      </c>
      <c r="D1855">
        <v>2600</v>
      </c>
      <c r="E1855">
        <v>23400</v>
      </c>
      <c r="F1855" t="s">
        <v>9</v>
      </c>
    </row>
    <row r="1856" spans="1:6" x14ac:dyDescent="0.3">
      <c r="A1856">
        <v>2019</v>
      </c>
      <c r="B1856" t="s">
        <v>63</v>
      </c>
      <c r="C1856" t="s">
        <v>40</v>
      </c>
      <c r="D1856">
        <v>28218</v>
      </c>
      <c r="E1856">
        <v>24856</v>
      </c>
      <c r="F1856" t="s">
        <v>9</v>
      </c>
    </row>
    <row r="1857" spans="1:6" x14ac:dyDescent="0.3">
      <c r="A1857">
        <v>2019</v>
      </c>
      <c r="B1857" t="s">
        <v>63</v>
      </c>
      <c r="C1857" t="s">
        <v>41</v>
      </c>
      <c r="D1857">
        <v>8969</v>
      </c>
      <c r="E1857">
        <v>23729</v>
      </c>
      <c r="F1857" t="s">
        <v>7</v>
      </c>
    </row>
    <row r="1858" spans="1:6" x14ac:dyDescent="0.3">
      <c r="A1858">
        <v>2019</v>
      </c>
      <c r="B1858" t="s">
        <v>63</v>
      </c>
      <c r="C1858" t="s">
        <v>42</v>
      </c>
      <c r="D1858">
        <v>13588</v>
      </c>
      <c r="E1858">
        <v>27379</v>
      </c>
      <c r="F1858" t="s">
        <v>7</v>
      </c>
    </row>
    <row r="1859" spans="1:6" x14ac:dyDescent="0.3">
      <c r="A1859">
        <v>2019</v>
      </c>
      <c r="B1859" t="s">
        <v>63</v>
      </c>
      <c r="C1859" t="s">
        <v>43</v>
      </c>
      <c r="D1859">
        <v>33146</v>
      </c>
      <c r="E1859">
        <v>26389</v>
      </c>
      <c r="F1859" t="s">
        <v>9</v>
      </c>
    </row>
    <row r="1860" spans="1:6" x14ac:dyDescent="0.3">
      <c r="A1860">
        <v>2019</v>
      </c>
      <c r="B1860" t="s">
        <v>63</v>
      </c>
      <c r="C1860" t="s">
        <v>44</v>
      </c>
      <c r="D1860">
        <v>3683</v>
      </c>
      <c r="E1860">
        <v>28353</v>
      </c>
      <c r="F1860" t="s">
        <v>9</v>
      </c>
    </row>
    <row r="1861" spans="1:6" x14ac:dyDescent="0.3">
      <c r="A1861">
        <v>2019</v>
      </c>
      <c r="B1861" t="s">
        <v>63</v>
      </c>
      <c r="C1861" t="s">
        <v>45</v>
      </c>
      <c r="D1861">
        <v>12337</v>
      </c>
      <c r="E1861">
        <v>23885</v>
      </c>
      <c r="F1861" t="s">
        <v>9</v>
      </c>
    </row>
    <row r="1862" spans="1:6" x14ac:dyDescent="0.3">
      <c r="A1862">
        <v>2019</v>
      </c>
      <c r="B1862" t="s">
        <v>63</v>
      </c>
      <c r="C1862" t="s">
        <v>46</v>
      </c>
      <c r="D1862">
        <v>3109</v>
      </c>
      <c r="E1862">
        <v>22460</v>
      </c>
      <c r="F1862" t="s">
        <v>9</v>
      </c>
    </row>
    <row r="1863" spans="1:6" x14ac:dyDescent="0.3">
      <c r="A1863">
        <v>2019</v>
      </c>
      <c r="B1863" t="s">
        <v>63</v>
      </c>
      <c r="C1863" t="s">
        <v>47</v>
      </c>
      <c r="D1863">
        <v>15932</v>
      </c>
      <c r="E1863">
        <v>28398</v>
      </c>
      <c r="F1863" t="s">
        <v>9</v>
      </c>
    </row>
    <row r="1864" spans="1:6" x14ac:dyDescent="0.3">
      <c r="A1864">
        <v>2019</v>
      </c>
      <c r="B1864" t="s">
        <v>63</v>
      </c>
      <c r="C1864" t="s">
        <v>48</v>
      </c>
      <c r="D1864">
        <v>60744</v>
      </c>
      <c r="E1864">
        <v>27234</v>
      </c>
      <c r="F1864" t="s">
        <v>7</v>
      </c>
    </row>
    <row r="1865" spans="1:6" x14ac:dyDescent="0.3">
      <c r="A1865">
        <v>2019</v>
      </c>
      <c r="B1865" t="s">
        <v>63</v>
      </c>
      <c r="C1865" t="s">
        <v>49</v>
      </c>
      <c r="D1865">
        <v>7068</v>
      </c>
      <c r="E1865">
        <v>25510</v>
      </c>
      <c r="F1865" t="s">
        <v>7</v>
      </c>
    </row>
    <row r="1866" spans="1:6" x14ac:dyDescent="0.3">
      <c r="A1866">
        <v>2019</v>
      </c>
      <c r="B1866" t="s">
        <v>63</v>
      </c>
      <c r="C1866" t="s">
        <v>50</v>
      </c>
      <c r="D1866">
        <v>2266</v>
      </c>
      <c r="E1866">
        <v>28375</v>
      </c>
      <c r="F1866" t="s">
        <v>9</v>
      </c>
    </row>
    <row r="1867" spans="1:6" x14ac:dyDescent="0.3">
      <c r="A1867">
        <v>2019</v>
      </c>
      <c r="B1867" t="s">
        <v>63</v>
      </c>
      <c r="C1867" t="s">
        <v>51</v>
      </c>
      <c r="D1867">
        <v>20269</v>
      </c>
      <c r="E1867">
        <v>26078</v>
      </c>
      <c r="F1867" t="s">
        <v>7</v>
      </c>
    </row>
    <row r="1868" spans="1:6" x14ac:dyDescent="0.3">
      <c r="A1868">
        <v>2019</v>
      </c>
      <c r="B1868" t="s">
        <v>63</v>
      </c>
      <c r="C1868" t="s">
        <v>52</v>
      </c>
      <c r="D1868">
        <v>20065</v>
      </c>
      <c r="E1868">
        <v>30250</v>
      </c>
      <c r="F1868" t="s">
        <v>7</v>
      </c>
    </row>
    <row r="1869" spans="1:6" x14ac:dyDescent="0.3">
      <c r="A1869">
        <v>2019</v>
      </c>
      <c r="B1869" t="s">
        <v>63</v>
      </c>
      <c r="C1869" t="s">
        <v>53</v>
      </c>
      <c r="D1869">
        <v>4646</v>
      </c>
      <c r="E1869">
        <v>23335</v>
      </c>
      <c r="F1869" t="s">
        <v>9</v>
      </c>
    </row>
    <row r="1870" spans="1:6" x14ac:dyDescent="0.3">
      <c r="A1870">
        <v>2019</v>
      </c>
      <c r="B1870" t="s">
        <v>63</v>
      </c>
      <c r="C1870" t="s">
        <v>54</v>
      </c>
      <c r="D1870">
        <v>16599</v>
      </c>
      <c r="E1870">
        <v>23248</v>
      </c>
      <c r="F1870" t="s">
        <v>9</v>
      </c>
    </row>
    <row r="1871" spans="1:6" x14ac:dyDescent="0.3">
      <c r="A1871">
        <v>2019</v>
      </c>
      <c r="B1871" t="s">
        <v>63</v>
      </c>
      <c r="C1871" t="s">
        <v>55</v>
      </c>
      <c r="D1871">
        <v>2355</v>
      </c>
      <c r="E1871">
        <v>25867</v>
      </c>
      <c r="F1871" t="s">
        <v>7</v>
      </c>
    </row>
    <row r="1872" spans="1:6" x14ac:dyDescent="0.3">
      <c r="A1872">
        <v>2019</v>
      </c>
      <c r="B1872" t="s">
        <v>64</v>
      </c>
      <c r="C1872" t="s">
        <v>6</v>
      </c>
      <c r="D1872">
        <v>9603</v>
      </c>
      <c r="E1872">
        <v>42539</v>
      </c>
      <c r="F1872" t="s">
        <v>7</v>
      </c>
    </row>
    <row r="1873" spans="1:6" x14ac:dyDescent="0.3">
      <c r="A1873">
        <v>2019</v>
      </c>
      <c r="B1873" t="s">
        <v>64</v>
      </c>
      <c r="C1873" t="s">
        <v>8</v>
      </c>
      <c r="D1873">
        <v>10297</v>
      </c>
      <c r="E1873">
        <v>43061</v>
      </c>
      <c r="F1873" t="s">
        <v>9</v>
      </c>
    </row>
    <row r="1874" spans="1:6" x14ac:dyDescent="0.3">
      <c r="A1874">
        <v>2019</v>
      </c>
      <c r="B1874" t="s">
        <v>64</v>
      </c>
      <c r="C1874" t="s">
        <v>10</v>
      </c>
      <c r="D1874">
        <v>5315</v>
      </c>
      <c r="E1874">
        <v>39179</v>
      </c>
      <c r="F1874" t="s">
        <v>7</v>
      </c>
    </row>
    <row r="1875" spans="1:6" x14ac:dyDescent="0.3">
      <c r="A1875">
        <v>2019</v>
      </c>
      <c r="B1875" t="s">
        <v>64</v>
      </c>
      <c r="C1875" t="s">
        <v>11</v>
      </c>
      <c r="D1875">
        <v>88470</v>
      </c>
      <c r="E1875">
        <v>46412</v>
      </c>
      <c r="F1875" t="s">
        <v>9</v>
      </c>
    </row>
    <row r="1876" spans="1:6" x14ac:dyDescent="0.3">
      <c r="A1876">
        <v>2019</v>
      </c>
      <c r="B1876" t="s">
        <v>64</v>
      </c>
      <c r="C1876" t="s">
        <v>12</v>
      </c>
      <c r="D1876">
        <v>15777</v>
      </c>
      <c r="E1876">
        <v>45558</v>
      </c>
      <c r="F1876" t="s">
        <v>7</v>
      </c>
    </row>
    <row r="1877" spans="1:6" x14ac:dyDescent="0.3">
      <c r="A1877">
        <v>2019</v>
      </c>
      <c r="B1877" t="s">
        <v>64</v>
      </c>
      <c r="C1877" t="s">
        <v>13</v>
      </c>
      <c r="D1877">
        <v>16529</v>
      </c>
      <c r="E1877">
        <v>39397</v>
      </c>
      <c r="F1877" t="s">
        <v>7</v>
      </c>
    </row>
    <row r="1878" spans="1:6" x14ac:dyDescent="0.3">
      <c r="A1878">
        <v>2019</v>
      </c>
      <c r="B1878" t="s">
        <v>64</v>
      </c>
      <c r="C1878" t="s">
        <v>14</v>
      </c>
      <c r="D1878">
        <v>2003</v>
      </c>
      <c r="E1878">
        <v>39610</v>
      </c>
      <c r="F1878" t="s">
        <v>9</v>
      </c>
    </row>
    <row r="1879" spans="1:6" x14ac:dyDescent="0.3">
      <c r="A1879">
        <v>2019</v>
      </c>
      <c r="B1879" t="s">
        <v>64</v>
      </c>
      <c r="C1879" t="s">
        <v>15</v>
      </c>
      <c r="D1879">
        <v>54928</v>
      </c>
      <c r="E1879">
        <v>41319</v>
      </c>
      <c r="F1879" t="s">
        <v>9</v>
      </c>
    </row>
    <row r="1880" spans="1:6" x14ac:dyDescent="0.3">
      <c r="A1880">
        <v>2019</v>
      </c>
      <c r="B1880" t="s">
        <v>64</v>
      </c>
      <c r="C1880" t="s">
        <v>16</v>
      </c>
      <c r="D1880">
        <v>18097</v>
      </c>
      <c r="E1880">
        <v>41520</v>
      </c>
      <c r="F1880" t="s">
        <v>7</v>
      </c>
    </row>
    <row r="1881" spans="1:6" x14ac:dyDescent="0.3">
      <c r="A1881">
        <v>2019</v>
      </c>
      <c r="B1881" t="s">
        <v>64</v>
      </c>
      <c r="C1881" t="s">
        <v>17</v>
      </c>
      <c r="D1881">
        <v>3888</v>
      </c>
      <c r="E1881">
        <v>36056</v>
      </c>
      <c r="F1881" t="s">
        <v>7</v>
      </c>
    </row>
    <row r="1882" spans="1:6" x14ac:dyDescent="0.3">
      <c r="A1882">
        <v>2019</v>
      </c>
      <c r="B1882" t="s">
        <v>64</v>
      </c>
      <c r="C1882" t="s">
        <v>18</v>
      </c>
      <c r="D1882">
        <v>39500</v>
      </c>
      <c r="E1882">
        <v>47240</v>
      </c>
      <c r="F1882" t="s">
        <v>9</v>
      </c>
    </row>
    <row r="1883" spans="1:6" x14ac:dyDescent="0.3">
      <c r="A1883">
        <v>2019</v>
      </c>
      <c r="B1883" t="s">
        <v>64</v>
      </c>
      <c r="C1883" t="s">
        <v>19</v>
      </c>
      <c r="D1883">
        <v>13113</v>
      </c>
      <c r="E1883">
        <v>37882</v>
      </c>
      <c r="F1883" t="s">
        <v>9</v>
      </c>
    </row>
    <row r="1884" spans="1:6" x14ac:dyDescent="0.3">
      <c r="A1884">
        <v>2019</v>
      </c>
      <c r="B1884" t="s">
        <v>64</v>
      </c>
      <c r="C1884" t="s">
        <v>20</v>
      </c>
      <c r="D1884">
        <v>8710</v>
      </c>
      <c r="E1884">
        <v>39069</v>
      </c>
      <c r="F1884" t="s">
        <v>9</v>
      </c>
    </row>
    <row r="1885" spans="1:6" x14ac:dyDescent="0.3">
      <c r="A1885">
        <v>2019</v>
      </c>
      <c r="B1885" t="s">
        <v>64</v>
      </c>
      <c r="C1885" t="s">
        <v>21</v>
      </c>
      <c r="D1885">
        <v>6031</v>
      </c>
      <c r="E1885">
        <v>39575</v>
      </c>
      <c r="F1885" t="s">
        <v>9</v>
      </c>
    </row>
    <row r="1886" spans="1:6" x14ac:dyDescent="0.3">
      <c r="A1886">
        <v>2019</v>
      </c>
      <c r="B1886" t="s">
        <v>64</v>
      </c>
      <c r="C1886" t="s">
        <v>22</v>
      </c>
      <c r="D1886">
        <v>10912</v>
      </c>
      <c r="E1886">
        <v>38330</v>
      </c>
      <c r="F1886" t="s">
        <v>9</v>
      </c>
    </row>
    <row r="1887" spans="1:6" x14ac:dyDescent="0.3">
      <c r="A1887">
        <v>2019</v>
      </c>
      <c r="B1887" t="s">
        <v>64</v>
      </c>
      <c r="C1887" t="s">
        <v>23</v>
      </c>
      <c r="D1887">
        <v>9250</v>
      </c>
      <c r="E1887">
        <v>42468</v>
      </c>
      <c r="F1887" t="s">
        <v>7</v>
      </c>
    </row>
    <row r="1888" spans="1:6" x14ac:dyDescent="0.3">
      <c r="A1888">
        <v>2019</v>
      </c>
      <c r="B1888" t="s">
        <v>64</v>
      </c>
      <c r="C1888" t="s">
        <v>24</v>
      </c>
      <c r="D1888">
        <v>4028</v>
      </c>
      <c r="E1888">
        <v>38993</v>
      </c>
      <c r="F1888" t="s">
        <v>7</v>
      </c>
    </row>
    <row r="1889" spans="1:6" x14ac:dyDescent="0.3">
      <c r="A1889">
        <v>2019</v>
      </c>
      <c r="B1889" t="s">
        <v>64</v>
      </c>
      <c r="C1889" t="s">
        <v>25</v>
      </c>
      <c r="D1889">
        <v>19506</v>
      </c>
      <c r="E1889">
        <v>47793</v>
      </c>
      <c r="F1889" t="s">
        <v>9</v>
      </c>
    </row>
    <row r="1890" spans="1:6" x14ac:dyDescent="0.3">
      <c r="A1890">
        <v>2019</v>
      </c>
      <c r="B1890" t="s">
        <v>64</v>
      </c>
      <c r="C1890" t="s">
        <v>26</v>
      </c>
      <c r="D1890">
        <v>21677</v>
      </c>
      <c r="E1890">
        <v>43032</v>
      </c>
      <c r="F1890" t="s">
        <v>7</v>
      </c>
    </row>
    <row r="1891" spans="1:6" x14ac:dyDescent="0.3">
      <c r="A1891">
        <v>2019</v>
      </c>
      <c r="B1891" t="s">
        <v>64</v>
      </c>
      <c r="C1891" t="s">
        <v>27</v>
      </c>
      <c r="D1891">
        <v>29930</v>
      </c>
      <c r="E1891">
        <v>38157</v>
      </c>
      <c r="F1891" t="s">
        <v>7</v>
      </c>
    </row>
    <row r="1892" spans="1:6" x14ac:dyDescent="0.3">
      <c r="A1892">
        <v>2019</v>
      </c>
      <c r="B1892" t="s">
        <v>64</v>
      </c>
      <c r="C1892" t="s">
        <v>28</v>
      </c>
      <c r="D1892">
        <v>16226</v>
      </c>
      <c r="E1892">
        <v>39237</v>
      </c>
      <c r="F1892" t="s">
        <v>9</v>
      </c>
    </row>
    <row r="1893" spans="1:6" x14ac:dyDescent="0.3">
      <c r="A1893">
        <v>2019</v>
      </c>
      <c r="B1893" t="s">
        <v>64</v>
      </c>
      <c r="C1893" t="s">
        <v>29</v>
      </c>
      <c r="D1893">
        <v>4726</v>
      </c>
      <c r="E1893">
        <v>39958</v>
      </c>
      <c r="F1893" t="s">
        <v>9</v>
      </c>
    </row>
    <row r="1894" spans="1:6" x14ac:dyDescent="0.3">
      <c r="A1894">
        <v>2019</v>
      </c>
      <c r="B1894" t="s">
        <v>64</v>
      </c>
      <c r="C1894" t="s">
        <v>30</v>
      </c>
      <c r="D1894">
        <v>13734</v>
      </c>
      <c r="E1894">
        <v>38705</v>
      </c>
      <c r="F1894" t="s">
        <v>7</v>
      </c>
    </row>
    <row r="1895" spans="1:6" x14ac:dyDescent="0.3">
      <c r="A1895">
        <v>2019</v>
      </c>
      <c r="B1895" t="s">
        <v>64</v>
      </c>
      <c r="C1895" t="s">
        <v>31</v>
      </c>
      <c r="D1895">
        <v>4094</v>
      </c>
      <c r="E1895">
        <v>35177</v>
      </c>
      <c r="F1895" t="s">
        <v>7</v>
      </c>
    </row>
    <row r="1896" spans="1:6" x14ac:dyDescent="0.3">
      <c r="A1896">
        <v>2019</v>
      </c>
      <c r="B1896" t="s">
        <v>64</v>
      </c>
      <c r="C1896" t="s">
        <v>32</v>
      </c>
      <c r="D1896">
        <v>4671</v>
      </c>
      <c r="E1896">
        <v>37310</v>
      </c>
      <c r="F1896" t="s">
        <v>9</v>
      </c>
    </row>
    <row r="1897" spans="1:6" x14ac:dyDescent="0.3">
      <c r="A1897">
        <v>2019</v>
      </c>
      <c r="B1897" t="s">
        <v>64</v>
      </c>
      <c r="C1897" t="s">
        <v>33</v>
      </c>
      <c r="D1897">
        <v>4959</v>
      </c>
      <c r="E1897">
        <v>42336</v>
      </c>
      <c r="F1897" t="s">
        <v>7</v>
      </c>
    </row>
    <row r="1898" spans="1:6" x14ac:dyDescent="0.3">
      <c r="A1898">
        <v>2019</v>
      </c>
      <c r="B1898" t="s">
        <v>64</v>
      </c>
      <c r="C1898" t="s">
        <v>34</v>
      </c>
      <c r="D1898">
        <v>3871</v>
      </c>
      <c r="E1898">
        <v>42646</v>
      </c>
      <c r="F1898" t="s">
        <v>9</v>
      </c>
    </row>
    <row r="1899" spans="1:6" x14ac:dyDescent="0.3">
      <c r="A1899">
        <v>2019</v>
      </c>
      <c r="B1899" t="s">
        <v>64</v>
      </c>
      <c r="C1899" t="s">
        <v>35</v>
      </c>
      <c r="D1899">
        <v>25881</v>
      </c>
      <c r="E1899">
        <v>41059</v>
      </c>
      <c r="F1899" t="s">
        <v>7</v>
      </c>
    </row>
    <row r="1900" spans="1:6" x14ac:dyDescent="0.3">
      <c r="A1900">
        <v>2019</v>
      </c>
      <c r="B1900" t="s">
        <v>64</v>
      </c>
      <c r="C1900" t="s">
        <v>36</v>
      </c>
      <c r="D1900">
        <v>3961</v>
      </c>
      <c r="E1900">
        <v>38578</v>
      </c>
      <c r="F1900" t="s">
        <v>7</v>
      </c>
    </row>
    <row r="1901" spans="1:6" x14ac:dyDescent="0.3">
      <c r="A1901">
        <v>2019</v>
      </c>
      <c r="B1901" t="s">
        <v>64</v>
      </c>
      <c r="C1901" t="s">
        <v>37</v>
      </c>
      <c r="D1901">
        <v>74536</v>
      </c>
      <c r="E1901">
        <v>46436</v>
      </c>
      <c r="F1901" t="s">
        <v>9</v>
      </c>
    </row>
    <row r="1902" spans="1:6" x14ac:dyDescent="0.3">
      <c r="A1902">
        <v>2019</v>
      </c>
      <c r="B1902" t="s">
        <v>64</v>
      </c>
      <c r="C1902" t="s">
        <v>38</v>
      </c>
      <c r="D1902">
        <v>23024</v>
      </c>
      <c r="E1902">
        <v>39978</v>
      </c>
      <c r="F1902" t="s">
        <v>9</v>
      </c>
    </row>
    <row r="1903" spans="1:6" x14ac:dyDescent="0.3">
      <c r="A1903">
        <v>2019</v>
      </c>
      <c r="B1903" t="s">
        <v>64</v>
      </c>
      <c r="C1903" t="s">
        <v>39</v>
      </c>
      <c r="D1903">
        <v>2040</v>
      </c>
      <c r="E1903">
        <v>40167</v>
      </c>
      <c r="F1903" t="s">
        <v>7</v>
      </c>
    </row>
    <row r="1904" spans="1:6" x14ac:dyDescent="0.3">
      <c r="A1904">
        <v>2019</v>
      </c>
      <c r="B1904" t="s">
        <v>64</v>
      </c>
      <c r="C1904" t="s">
        <v>40</v>
      </c>
      <c r="D1904">
        <v>23601</v>
      </c>
      <c r="E1904">
        <v>39039</v>
      </c>
      <c r="F1904" t="s">
        <v>7</v>
      </c>
    </row>
    <row r="1905" spans="1:6" x14ac:dyDescent="0.3">
      <c r="A1905">
        <v>2019</v>
      </c>
      <c r="B1905" t="s">
        <v>64</v>
      </c>
      <c r="C1905" t="s">
        <v>41</v>
      </c>
      <c r="D1905">
        <v>6751</v>
      </c>
      <c r="E1905">
        <v>40306</v>
      </c>
      <c r="F1905" t="s">
        <v>9</v>
      </c>
    </row>
    <row r="1906" spans="1:6" x14ac:dyDescent="0.3">
      <c r="A1906">
        <v>2019</v>
      </c>
      <c r="B1906" t="s">
        <v>64</v>
      </c>
      <c r="C1906" t="s">
        <v>42</v>
      </c>
      <c r="D1906">
        <v>22753</v>
      </c>
      <c r="E1906">
        <v>37901</v>
      </c>
      <c r="F1906" t="s">
        <v>9</v>
      </c>
    </row>
    <row r="1907" spans="1:6" x14ac:dyDescent="0.3">
      <c r="A1907">
        <v>2019</v>
      </c>
      <c r="B1907" t="s">
        <v>64</v>
      </c>
      <c r="C1907" t="s">
        <v>43</v>
      </c>
      <c r="D1907">
        <v>32259</v>
      </c>
      <c r="E1907">
        <v>38593</v>
      </c>
      <c r="F1907" t="s">
        <v>9</v>
      </c>
    </row>
    <row r="1908" spans="1:6" x14ac:dyDescent="0.3">
      <c r="A1908">
        <v>2019</v>
      </c>
      <c r="B1908" t="s">
        <v>64</v>
      </c>
      <c r="C1908" t="s">
        <v>44</v>
      </c>
      <c r="D1908">
        <v>3395</v>
      </c>
      <c r="E1908">
        <v>38566</v>
      </c>
      <c r="F1908" t="s">
        <v>9</v>
      </c>
    </row>
    <row r="1909" spans="1:6" x14ac:dyDescent="0.3">
      <c r="A1909">
        <v>2019</v>
      </c>
      <c r="B1909" t="s">
        <v>64</v>
      </c>
      <c r="C1909" t="s">
        <v>45</v>
      </c>
      <c r="D1909">
        <v>11490</v>
      </c>
      <c r="E1909">
        <v>38842</v>
      </c>
      <c r="F1909" t="s">
        <v>9</v>
      </c>
    </row>
    <row r="1910" spans="1:6" x14ac:dyDescent="0.3">
      <c r="A1910">
        <v>2019</v>
      </c>
      <c r="B1910" t="s">
        <v>64</v>
      </c>
      <c r="C1910" t="s">
        <v>46</v>
      </c>
      <c r="D1910">
        <v>2171</v>
      </c>
      <c r="E1910">
        <v>37403</v>
      </c>
      <c r="F1910" t="s">
        <v>7</v>
      </c>
    </row>
    <row r="1911" spans="1:6" x14ac:dyDescent="0.3">
      <c r="A1911">
        <v>2019</v>
      </c>
      <c r="B1911" t="s">
        <v>64</v>
      </c>
      <c r="C1911" t="s">
        <v>47</v>
      </c>
      <c r="D1911">
        <v>14618</v>
      </c>
      <c r="E1911">
        <v>40443</v>
      </c>
      <c r="F1911" t="s">
        <v>7</v>
      </c>
    </row>
    <row r="1912" spans="1:6" x14ac:dyDescent="0.3">
      <c r="A1912">
        <v>2019</v>
      </c>
      <c r="B1912" t="s">
        <v>64</v>
      </c>
      <c r="C1912" t="s">
        <v>48</v>
      </c>
      <c r="D1912">
        <v>56060</v>
      </c>
      <c r="E1912">
        <v>43841</v>
      </c>
      <c r="F1912" t="s">
        <v>9</v>
      </c>
    </row>
    <row r="1913" spans="1:6" x14ac:dyDescent="0.3">
      <c r="A1913">
        <v>2019</v>
      </c>
      <c r="B1913" t="s">
        <v>64</v>
      </c>
      <c r="C1913" t="s">
        <v>49</v>
      </c>
      <c r="D1913">
        <v>6084</v>
      </c>
      <c r="E1913">
        <v>40421</v>
      </c>
      <c r="F1913" t="s">
        <v>7</v>
      </c>
    </row>
    <row r="1914" spans="1:6" x14ac:dyDescent="0.3">
      <c r="A1914">
        <v>2019</v>
      </c>
      <c r="B1914" t="s">
        <v>64</v>
      </c>
      <c r="C1914" t="s">
        <v>50</v>
      </c>
      <c r="D1914">
        <v>1958</v>
      </c>
      <c r="E1914">
        <v>40757</v>
      </c>
      <c r="F1914" t="s">
        <v>7</v>
      </c>
    </row>
    <row r="1915" spans="1:6" x14ac:dyDescent="0.3">
      <c r="A1915">
        <v>2019</v>
      </c>
      <c r="B1915" t="s">
        <v>64</v>
      </c>
      <c r="C1915" t="s">
        <v>51</v>
      </c>
      <c r="D1915">
        <v>32154</v>
      </c>
      <c r="E1915">
        <v>48290</v>
      </c>
      <c r="F1915" t="s">
        <v>9</v>
      </c>
    </row>
    <row r="1916" spans="1:6" x14ac:dyDescent="0.3">
      <c r="A1916">
        <v>2019</v>
      </c>
      <c r="B1916" t="s">
        <v>64</v>
      </c>
      <c r="C1916" t="s">
        <v>52</v>
      </c>
      <c r="D1916">
        <v>19701</v>
      </c>
      <c r="E1916">
        <v>44822</v>
      </c>
      <c r="F1916" t="s">
        <v>9</v>
      </c>
    </row>
    <row r="1917" spans="1:6" x14ac:dyDescent="0.3">
      <c r="A1917">
        <v>2019</v>
      </c>
      <c r="B1917" t="s">
        <v>64</v>
      </c>
      <c r="C1917" t="s">
        <v>53</v>
      </c>
      <c r="D1917">
        <v>5237</v>
      </c>
      <c r="E1917">
        <v>35927</v>
      </c>
      <c r="F1917" t="s">
        <v>7</v>
      </c>
    </row>
    <row r="1918" spans="1:6" x14ac:dyDescent="0.3">
      <c r="A1918">
        <v>2019</v>
      </c>
      <c r="B1918" t="s">
        <v>64</v>
      </c>
      <c r="C1918" t="s">
        <v>54</v>
      </c>
      <c r="D1918">
        <v>14001</v>
      </c>
      <c r="E1918">
        <v>35242</v>
      </c>
      <c r="F1918" t="s">
        <v>7</v>
      </c>
    </row>
    <row r="1919" spans="1:6" x14ac:dyDescent="0.3">
      <c r="A1919">
        <v>2019</v>
      </c>
      <c r="B1919" t="s">
        <v>64</v>
      </c>
      <c r="C1919" t="s">
        <v>55</v>
      </c>
      <c r="D1919">
        <v>1656</v>
      </c>
      <c r="E1919">
        <v>41035</v>
      </c>
      <c r="F1919" t="s">
        <v>9</v>
      </c>
    </row>
    <row r="1920" spans="1:6" x14ac:dyDescent="0.3">
      <c r="A1920">
        <v>2019</v>
      </c>
      <c r="B1920" t="s">
        <v>64</v>
      </c>
      <c r="C1920" t="s">
        <v>45</v>
      </c>
      <c r="D1920">
        <v>11490</v>
      </c>
      <c r="E1920">
        <v>38842</v>
      </c>
      <c r="F1920" t="s">
        <v>7</v>
      </c>
    </row>
    <row r="1921" spans="1:6" x14ac:dyDescent="0.3">
      <c r="A1921">
        <v>2019</v>
      </c>
      <c r="B1921" t="s">
        <v>64</v>
      </c>
      <c r="C1921" t="s">
        <v>46</v>
      </c>
      <c r="D1921">
        <v>2171</v>
      </c>
      <c r="E1921">
        <v>37403</v>
      </c>
      <c r="F1921" t="s">
        <v>9</v>
      </c>
    </row>
    <row r="1922" spans="1:6" x14ac:dyDescent="0.3">
      <c r="A1922">
        <v>2019</v>
      </c>
      <c r="B1922" t="s">
        <v>64</v>
      </c>
      <c r="C1922" t="s">
        <v>47</v>
      </c>
      <c r="D1922">
        <v>14618</v>
      </c>
      <c r="E1922">
        <v>40443</v>
      </c>
      <c r="F1922" t="s">
        <v>7</v>
      </c>
    </row>
    <row r="1923" spans="1:6" x14ac:dyDescent="0.3">
      <c r="A1923">
        <v>2019</v>
      </c>
      <c r="B1923" t="s">
        <v>64</v>
      </c>
      <c r="C1923" t="s">
        <v>48</v>
      </c>
      <c r="D1923">
        <v>56060</v>
      </c>
      <c r="E1923">
        <v>43841</v>
      </c>
      <c r="F1923" t="s">
        <v>7</v>
      </c>
    </row>
    <row r="1924" spans="1:6" x14ac:dyDescent="0.3">
      <c r="A1924">
        <v>2019</v>
      </c>
      <c r="B1924" t="s">
        <v>64</v>
      </c>
      <c r="C1924" t="s">
        <v>49</v>
      </c>
      <c r="D1924">
        <v>6084</v>
      </c>
      <c r="E1924">
        <v>40421</v>
      </c>
      <c r="F1924" t="s">
        <v>9</v>
      </c>
    </row>
    <row r="1925" spans="1:6" x14ac:dyDescent="0.3">
      <c r="A1925">
        <v>2019</v>
      </c>
      <c r="B1925" t="s">
        <v>64</v>
      </c>
      <c r="C1925" t="s">
        <v>50</v>
      </c>
      <c r="D1925">
        <v>1958</v>
      </c>
      <c r="E1925">
        <v>40757</v>
      </c>
      <c r="F1925" t="s">
        <v>9</v>
      </c>
    </row>
    <row r="1926" spans="1:6" x14ac:dyDescent="0.3">
      <c r="A1926">
        <v>2019</v>
      </c>
      <c r="B1926" t="s">
        <v>64</v>
      </c>
      <c r="C1926" t="s">
        <v>51</v>
      </c>
      <c r="D1926">
        <v>32154</v>
      </c>
      <c r="E1926">
        <v>48290</v>
      </c>
      <c r="F1926" t="s">
        <v>7</v>
      </c>
    </row>
    <row r="1927" spans="1:6" x14ac:dyDescent="0.3">
      <c r="A1927">
        <v>2019</v>
      </c>
      <c r="B1927" t="s">
        <v>64</v>
      </c>
      <c r="C1927" t="s">
        <v>52</v>
      </c>
      <c r="D1927">
        <v>19701</v>
      </c>
      <c r="E1927">
        <v>44822</v>
      </c>
      <c r="F1927" t="s">
        <v>7</v>
      </c>
    </row>
    <row r="1928" spans="1:6" x14ac:dyDescent="0.3">
      <c r="A1928">
        <v>2019</v>
      </c>
      <c r="B1928" t="s">
        <v>64</v>
      </c>
      <c r="C1928" t="s">
        <v>53</v>
      </c>
      <c r="D1928">
        <v>5237</v>
      </c>
      <c r="E1928">
        <v>35927</v>
      </c>
      <c r="F1928" t="s">
        <v>9</v>
      </c>
    </row>
    <row r="1929" spans="1:6" x14ac:dyDescent="0.3">
      <c r="A1929">
        <v>2019</v>
      </c>
      <c r="B1929" t="s">
        <v>64</v>
      </c>
      <c r="C1929" t="s">
        <v>54</v>
      </c>
      <c r="D1929">
        <v>14001</v>
      </c>
      <c r="E1929">
        <v>35242</v>
      </c>
      <c r="F1929" t="s">
        <v>9</v>
      </c>
    </row>
    <row r="1930" spans="1:6" x14ac:dyDescent="0.3">
      <c r="A1930">
        <v>2019</v>
      </c>
      <c r="B1930" t="s">
        <v>64</v>
      </c>
      <c r="C1930" t="s">
        <v>55</v>
      </c>
      <c r="D1930">
        <v>1656</v>
      </c>
      <c r="E1930">
        <v>41035</v>
      </c>
      <c r="F1930" t="s">
        <v>9</v>
      </c>
    </row>
    <row r="1931" spans="1:6" x14ac:dyDescent="0.3">
      <c r="A1931">
        <v>2019</v>
      </c>
      <c r="B1931" t="s">
        <v>62</v>
      </c>
      <c r="C1931" t="s">
        <v>42</v>
      </c>
      <c r="D1931">
        <v>15363</v>
      </c>
      <c r="E1931">
        <v>56908</v>
      </c>
      <c r="F1931" t="s">
        <v>9</v>
      </c>
    </row>
    <row r="1932" spans="1:6" x14ac:dyDescent="0.3">
      <c r="A1932">
        <v>2019</v>
      </c>
      <c r="B1932" t="s">
        <v>62</v>
      </c>
      <c r="C1932" t="s">
        <v>43</v>
      </c>
      <c r="D1932">
        <v>58709</v>
      </c>
      <c r="E1932">
        <v>56500</v>
      </c>
      <c r="F1932" t="s">
        <v>9</v>
      </c>
    </row>
    <row r="1933" spans="1:6" x14ac:dyDescent="0.3">
      <c r="A1933">
        <v>2019</v>
      </c>
      <c r="B1933" t="s">
        <v>62</v>
      </c>
      <c r="C1933" t="s">
        <v>44</v>
      </c>
      <c r="D1933">
        <v>4485</v>
      </c>
      <c r="E1933">
        <v>53941</v>
      </c>
      <c r="F1933" t="s">
        <v>7</v>
      </c>
    </row>
    <row r="1934" spans="1:6" x14ac:dyDescent="0.3">
      <c r="A1934">
        <v>2019</v>
      </c>
      <c r="B1934" t="s">
        <v>62</v>
      </c>
      <c r="C1934" t="s">
        <v>45</v>
      </c>
      <c r="D1934">
        <v>11574</v>
      </c>
      <c r="E1934">
        <v>51624</v>
      </c>
      <c r="F1934" t="s">
        <v>7</v>
      </c>
    </row>
    <row r="1935" spans="1:6" x14ac:dyDescent="0.3">
      <c r="A1935">
        <v>2019</v>
      </c>
      <c r="B1935" t="s">
        <v>62</v>
      </c>
      <c r="C1935" t="s">
        <v>46</v>
      </c>
      <c r="D1935">
        <v>2732</v>
      </c>
      <c r="E1935">
        <v>55512</v>
      </c>
      <c r="F1935" t="s">
        <v>9</v>
      </c>
    </row>
    <row r="1936" spans="1:6" x14ac:dyDescent="0.3">
      <c r="A1936">
        <v>2019</v>
      </c>
      <c r="B1936" t="s">
        <v>62</v>
      </c>
      <c r="C1936" t="s">
        <v>47</v>
      </c>
      <c r="D1936">
        <v>15761</v>
      </c>
      <c r="E1936">
        <v>56938</v>
      </c>
      <c r="F1936" t="s">
        <v>7</v>
      </c>
    </row>
    <row r="1937" spans="1:6" x14ac:dyDescent="0.3">
      <c r="A1937">
        <v>2019</v>
      </c>
      <c r="B1937" t="s">
        <v>62</v>
      </c>
      <c r="C1937" t="s">
        <v>48</v>
      </c>
      <c r="D1937">
        <v>87635</v>
      </c>
      <c r="E1937">
        <v>53096</v>
      </c>
      <c r="F1937" t="s">
        <v>7</v>
      </c>
    </row>
    <row r="1938" spans="1:6" x14ac:dyDescent="0.3">
      <c r="A1938">
        <v>2019</v>
      </c>
      <c r="B1938" t="s">
        <v>62</v>
      </c>
      <c r="C1938" t="s">
        <v>49</v>
      </c>
      <c r="D1938">
        <v>11679</v>
      </c>
      <c r="E1938">
        <v>48492</v>
      </c>
      <c r="F1938" t="s">
        <v>9</v>
      </c>
    </row>
    <row r="1939" spans="1:6" x14ac:dyDescent="0.3">
      <c r="A1939">
        <v>2019</v>
      </c>
      <c r="B1939" t="s">
        <v>62</v>
      </c>
      <c r="C1939" t="s">
        <v>50</v>
      </c>
      <c r="D1939">
        <v>2460</v>
      </c>
      <c r="E1939">
        <v>51259</v>
      </c>
      <c r="F1939" t="s">
        <v>9</v>
      </c>
    </row>
    <row r="1940" spans="1:6" x14ac:dyDescent="0.3">
      <c r="A1940">
        <v>2019</v>
      </c>
      <c r="B1940" t="s">
        <v>62</v>
      </c>
      <c r="C1940" t="s">
        <v>51</v>
      </c>
      <c r="D1940">
        <v>42910</v>
      </c>
      <c r="E1940">
        <v>54573</v>
      </c>
      <c r="F1940" t="s">
        <v>7</v>
      </c>
    </row>
    <row r="1941" spans="1:6" x14ac:dyDescent="0.3">
      <c r="A1941">
        <v>2019</v>
      </c>
      <c r="B1941" t="s">
        <v>62</v>
      </c>
      <c r="C1941" t="s">
        <v>52</v>
      </c>
      <c r="D1941">
        <v>56689</v>
      </c>
      <c r="E1941">
        <v>55782</v>
      </c>
      <c r="F1941" t="s">
        <v>7</v>
      </c>
    </row>
    <row r="1942" spans="1:6" x14ac:dyDescent="0.3">
      <c r="A1942">
        <v>2019</v>
      </c>
      <c r="B1942" t="s">
        <v>62</v>
      </c>
      <c r="C1942" t="s">
        <v>53</v>
      </c>
      <c r="D1942">
        <v>5679</v>
      </c>
      <c r="E1942">
        <v>50732</v>
      </c>
      <c r="F1942" t="s">
        <v>9</v>
      </c>
    </row>
    <row r="1943" spans="1:6" x14ac:dyDescent="0.3">
      <c r="A1943">
        <v>2019</v>
      </c>
      <c r="B1943" t="s">
        <v>62</v>
      </c>
      <c r="C1943" t="s">
        <v>54</v>
      </c>
      <c r="D1943">
        <v>25989</v>
      </c>
      <c r="E1943">
        <v>53663</v>
      </c>
      <c r="F1943" t="s">
        <v>7</v>
      </c>
    </row>
    <row r="1944" spans="1:6" x14ac:dyDescent="0.3">
      <c r="A1944">
        <v>2019</v>
      </c>
      <c r="B1944" t="s">
        <v>62</v>
      </c>
      <c r="C1944" t="s">
        <v>55</v>
      </c>
      <c r="D1944">
        <v>3268</v>
      </c>
      <c r="E1944">
        <v>47913</v>
      </c>
      <c r="F1944" t="s">
        <v>9</v>
      </c>
    </row>
    <row r="1945" spans="1:6" x14ac:dyDescent="0.3">
      <c r="A1945">
        <v>2019</v>
      </c>
      <c r="B1945" t="s">
        <v>63</v>
      </c>
      <c r="C1945" t="s">
        <v>6</v>
      </c>
      <c r="D1945">
        <v>10741</v>
      </c>
      <c r="E1945">
        <v>22222</v>
      </c>
      <c r="F1945" t="s">
        <v>7</v>
      </c>
    </row>
    <row r="1946" spans="1:6" x14ac:dyDescent="0.3">
      <c r="A1946">
        <v>2019</v>
      </c>
      <c r="B1946" t="s">
        <v>63</v>
      </c>
      <c r="C1946" t="s">
        <v>8</v>
      </c>
      <c r="D1946">
        <v>12771</v>
      </c>
      <c r="E1946">
        <v>29505</v>
      </c>
      <c r="F1946" t="s">
        <v>7</v>
      </c>
    </row>
    <row r="1947" spans="1:6" x14ac:dyDescent="0.3">
      <c r="A1947">
        <v>2019</v>
      </c>
      <c r="B1947" t="s">
        <v>63</v>
      </c>
      <c r="C1947" t="s">
        <v>10</v>
      </c>
      <c r="D1947">
        <v>7024</v>
      </c>
      <c r="E1947">
        <v>22181</v>
      </c>
      <c r="F1947" t="s">
        <v>9</v>
      </c>
    </row>
    <row r="1948" spans="1:6" x14ac:dyDescent="0.3">
      <c r="A1948">
        <v>2019</v>
      </c>
      <c r="B1948" t="s">
        <v>63</v>
      </c>
      <c r="C1948" t="s">
        <v>11</v>
      </c>
      <c r="D1948">
        <v>103495</v>
      </c>
      <c r="E1948">
        <v>35214</v>
      </c>
      <c r="F1948" t="s">
        <v>9</v>
      </c>
    </row>
    <row r="1949" spans="1:6" x14ac:dyDescent="0.3">
      <c r="A1949">
        <v>2019</v>
      </c>
      <c r="B1949" t="s">
        <v>63</v>
      </c>
      <c r="C1949" t="s">
        <v>12</v>
      </c>
      <c r="D1949">
        <v>16627</v>
      </c>
      <c r="E1949">
        <v>30462</v>
      </c>
      <c r="F1949" t="s">
        <v>7</v>
      </c>
    </row>
    <row r="1950" spans="1:6" x14ac:dyDescent="0.3">
      <c r="A1950">
        <v>2019</v>
      </c>
      <c r="B1950" t="s">
        <v>63</v>
      </c>
      <c r="C1950" t="s">
        <v>13</v>
      </c>
      <c r="D1950">
        <v>10338</v>
      </c>
      <c r="E1950">
        <v>29066</v>
      </c>
      <c r="F1950" t="s">
        <v>7</v>
      </c>
    </row>
    <row r="1951" spans="1:6" x14ac:dyDescent="0.3">
      <c r="A1951">
        <v>2019</v>
      </c>
      <c r="B1951" t="s">
        <v>63</v>
      </c>
      <c r="C1951" t="s">
        <v>14</v>
      </c>
      <c r="D1951">
        <v>2565</v>
      </c>
      <c r="E1951">
        <v>25997</v>
      </c>
      <c r="F1951" t="s">
        <v>9</v>
      </c>
    </row>
    <row r="1952" spans="1:6" x14ac:dyDescent="0.3">
      <c r="A1952">
        <v>2019</v>
      </c>
      <c r="B1952" t="s">
        <v>63</v>
      </c>
      <c r="C1952" t="s">
        <v>15</v>
      </c>
      <c r="D1952">
        <v>55396</v>
      </c>
      <c r="E1952">
        <v>30953</v>
      </c>
      <c r="F1952" t="s">
        <v>9</v>
      </c>
    </row>
    <row r="1953" spans="1:6" x14ac:dyDescent="0.3">
      <c r="A1953">
        <v>2019</v>
      </c>
      <c r="B1953" t="s">
        <v>63</v>
      </c>
      <c r="C1953" t="s">
        <v>16</v>
      </c>
      <c r="D1953">
        <v>23538</v>
      </c>
      <c r="E1953">
        <v>26142</v>
      </c>
      <c r="F1953" t="s">
        <v>9</v>
      </c>
    </row>
    <row r="1954" spans="1:6" x14ac:dyDescent="0.3">
      <c r="A1954">
        <v>2019</v>
      </c>
      <c r="B1954" t="s">
        <v>63</v>
      </c>
      <c r="C1954" t="s">
        <v>17</v>
      </c>
      <c r="D1954">
        <v>4906</v>
      </c>
      <c r="E1954">
        <v>22382</v>
      </c>
      <c r="F1954" t="s">
        <v>9</v>
      </c>
    </row>
    <row r="1955" spans="1:6" x14ac:dyDescent="0.3">
      <c r="A1955">
        <v>2019</v>
      </c>
      <c r="B1955" t="s">
        <v>63</v>
      </c>
      <c r="C1955" t="s">
        <v>18</v>
      </c>
      <c r="D1955">
        <v>32076</v>
      </c>
      <c r="E1955">
        <v>28930</v>
      </c>
      <c r="F1955" t="s">
        <v>9</v>
      </c>
    </row>
    <row r="1956" spans="1:6" x14ac:dyDescent="0.3">
      <c r="A1956">
        <v>2019</v>
      </c>
      <c r="B1956" t="s">
        <v>63</v>
      </c>
      <c r="C1956" t="s">
        <v>19</v>
      </c>
      <c r="D1956">
        <v>15273</v>
      </c>
      <c r="E1956">
        <v>24223</v>
      </c>
      <c r="F1956" t="s">
        <v>7</v>
      </c>
    </row>
    <row r="1957" spans="1:6" x14ac:dyDescent="0.3">
      <c r="A1957">
        <v>2019</v>
      </c>
      <c r="B1957" t="s">
        <v>63</v>
      </c>
      <c r="C1957" t="s">
        <v>20</v>
      </c>
      <c r="D1957">
        <v>8532</v>
      </c>
      <c r="E1957">
        <v>22280</v>
      </c>
      <c r="F1957" t="s">
        <v>7</v>
      </c>
    </row>
    <row r="1958" spans="1:6" x14ac:dyDescent="0.3">
      <c r="A1958">
        <v>2019</v>
      </c>
      <c r="B1958" t="s">
        <v>63</v>
      </c>
      <c r="C1958" t="s">
        <v>21</v>
      </c>
      <c r="D1958">
        <v>6839</v>
      </c>
      <c r="E1958">
        <v>22257</v>
      </c>
      <c r="F1958" t="s">
        <v>9</v>
      </c>
    </row>
    <row r="1959" spans="1:6" x14ac:dyDescent="0.3">
      <c r="A1959">
        <v>2019</v>
      </c>
      <c r="B1959" t="s">
        <v>63</v>
      </c>
      <c r="C1959" t="s">
        <v>22</v>
      </c>
      <c r="D1959">
        <v>10063</v>
      </c>
      <c r="E1959">
        <v>23160</v>
      </c>
      <c r="F1959" t="s">
        <v>7</v>
      </c>
    </row>
    <row r="1960" spans="1:6" x14ac:dyDescent="0.3">
      <c r="A1960">
        <v>2019</v>
      </c>
      <c r="B1960" t="s">
        <v>63</v>
      </c>
      <c r="C1960" t="s">
        <v>23</v>
      </c>
      <c r="D1960">
        <v>12015</v>
      </c>
      <c r="E1960">
        <v>26623</v>
      </c>
      <c r="F1960" t="s">
        <v>7</v>
      </c>
    </row>
    <row r="1961" spans="1:6" x14ac:dyDescent="0.3">
      <c r="A1961">
        <v>2019</v>
      </c>
      <c r="B1961" t="s">
        <v>63</v>
      </c>
      <c r="C1961" t="s">
        <v>24</v>
      </c>
      <c r="D1961">
        <v>5119</v>
      </c>
      <c r="E1961">
        <v>27119</v>
      </c>
      <c r="F1961" t="s">
        <v>9</v>
      </c>
    </row>
    <row r="1962" spans="1:6" x14ac:dyDescent="0.3">
      <c r="A1962">
        <v>2019</v>
      </c>
      <c r="B1962" t="s">
        <v>63</v>
      </c>
      <c r="C1962" t="s">
        <v>25</v>
      </c>
      <c r="D1962">
        <v>14733</v>
      </c>
      <c r="E1962">
        <v>29436</v>
      </c>
      <c r="F1962" t="s">
        <v>9</v>
      </c>
    </row>
    <row r="1963" spans="1:6" x14ac:dyDescent="0.3">
      <c r="A1963">
        <v>2019</v>
      </c>
      <c r="B1963" t="s">
        <v>63</v>
      </c>
      <c r="C1963" t="s">
        <v>26</v>
      </c>
      <c r="D1963">
        <v>20695</v>
      </c>
      <c r="E1963">
        <v>32779</v>
      </c>
      <c r="F1963" t="s">
        <v>7</v>
      </c>
    </row>
    <row r="1964" spans="1:6" x14ac:dyDescent="0.3">
      <c r="A1964">
        <v>2019</v>
      </c>
      <c r="B1964" t="s">
        <v>63</v>
      </c>
      <c r="C1964" t="s">
        <v>27</v>
      </c>
      <c r="D1964">
        <v>21783</v>
      </c>
      <c r="E1964">
        <v>25834</v>
      </c>
      <c r="F1964" t="s">
        <v>7</v>
      </c>
    </row>
    <row r="1965" spans="1:6" x14ac:dyDescent="0.3">
      <c r="A1965">
        <v>2019</v>
      </c>
      <c r="B1965" t="s">
        <v>63</v>
      </c>
      <c r="C1965" t="s">
        <v>28</v>
      </c>
      <c r="D1965">
        <v>14729</v>
      </c>
      <c r="E1965">
        <v>27386</v>
      </c>
      <c r="F1965" t="s">
        <v>9</v>
      </c>
    </row>
    <row r="1966" spans="1:6" x14ac:dyDescent="0.3">
      <c r="A1966">
        <v>2019</v>
      </c>
      <c r="B1966" t="s">
        <v>63</v>
      </c>
      <c r="C1966" t="s">
        <v>29</v>
      </c>
      <c r="D1966">
        <v>6381</v>
      </c>
      <c r="E1966">
        <v>23011</v>
      </c>
      <c r="F1966" t="s">
        <v>7</v>
      </c>
    </row>
    <row r="1967" spans="1:6" x14ac:dyDescent="0.3">
      <c r="A1967">
        <v>2019</v>
      </c>
      <c r="B1967" t="s">
        <v>63</v>
      </c>
      <c r="C1967" t="s">
        <v>30</v>
      </c>
      <c r="D1967">
        <v>14797</v>
      </c>
      <c r="E1967">
        <v>26276</v>
      </c>
      <c r="F1967" t="s">
        <v>9</v>
      </c>
    </row>
    <row r="1968" spans="1:6" x14ac:dyDescent="0.3">
      <c r="A1968">
        <v>2019</v>
      </c>
      <c r="B1968" t="s">
        <v>63</v>
      </c>
      <c r="C1968" t="s">
        <v>31</v>
      </c>
      <c r="D1968">
        <v>4978</v>
      </c>
      <c r="E1968">
        <v>24625</v>
      </c>
      <c r="F1968" t="s">
        <v>7</v>
      </c>
    </row>
    <row r="1969" spans="1:6" x14ac:dyDescent="0.3">
      <c r="A1969">
        <v>2019</v>
      </c>
      <c r="B1969" t="s">
        <v>63</v>
      </c>
      <c r="C1969" t="s">
        <v>32</v>
      </c>
      <c r="D1969">
        <v>5508</v>
      </c>
      <c r="E1969">
        <v>22253</v>
      </c>
      <c r="F1969" t="s">
        <v>7</v>
      </c>
    </row>
    <row r="1970" spans="1:6" x14ac:dyDescent="0.3">
      <c r="A1970">
        <v>2019</v>
      </c>
      <c r="B1970" t="s">
        <v>63</v>
      </c>
      <c r="C1970" t="s">
        <v>33</v>
      </c>
      <c r="D1970">
        <v>8246</v>
      </c>
      <c r="E1970">
        <v>39048</v>
      </c>
      <c r="F1970" t="s">
        <v>9</v>
      </c>
    </row>
    <row r="1971" spans="1:6" x14ac:dyDescent="0.3">
      <c r="A1971">
        <v>2019</v>
      </c>
      <c r="B1971" t="s">
        <v>63</v>
      </c>
      <c r="C1971" t="s">
        <v>34</v>
      </c>
      <c r="D1971">
        <v>4512</v>
      </c>
      <c r="E1971">
        <v>27058</v>
      </c>
      <c r="F1971" t="s">
        <v>9</v>
      </c>
    </row>
    <row r="1972" spans="1:6" x14ac:dyDescent="0.3">
      <c r="A1972">
        <v>2019</v>
      </c>
      <c r="B1972" t="s">
        <v>63</v>
      </c>
      <c r="C1972" t="s">
        <v>35</v>
      </c>
      <c r="D1972">
        <v>23501</v>
      </c>
      <c r="E1972">
        <v>30851</v>
      </c>
      <c r="F1972" t="s">
        <v>7</v>
      </c>
    </row>
    <row r="1973" spans="1:6" x14ac:dyDescent="0.3">
      <c r="A1973">
        <v>2019</v>
      </c>
      <c r="B1973" t="s">
        <v>63</v>
      </c>
      <c r="C1973" t="s">
        <v>36</v>
      </c>
      <c r="D1973">
        <v>4929</v>
      </c>
      <c r="E1973">
        <v>23901</v>
      </c>
      <c r="F1973" t="s">
        <v>7</v>
      </c>
    </row>
    <row r="1974" spans="1:6" x14ac:dyDescent="0.3">
      <c r="A1974">
        <v>2019</v>
      </c>
      <c r="B1974" t="s">
        <v>63</v>
      </c>
      <c r="C1974" t="s">
        <v>37</v>
      </c>
      <c r="D1974">
        <v>66166</v>
      </c>
      <c r="E1974">
        <v>38365</v>
      </c>
      <c r="F1974" t="s">
        <v>9</v>
      </c>
    </row>
    <row r="1975" spans="1:6" x14ac:dyDescent="0.3">
      <c r="A1975">
        <v>2019</v>
      </c>
      <c r="B1975" t="s">
        <v>63</v>
      </c>
      <c r="C1975" t="s">
        <v>38</v>
      </c>
      <c r="D1975">
        <v>25235</v>
      </c>
      <c r="E1975">
        <v>25111</v>
      </c>
      <c r="F1975" t="s">
        <v>9</v>
      </c>
    </row>
    <row r="1976" spans="1:6" x14ac:dyDescent="0.3">
      <c r="A1976">
        <v>2019</v>
      </c>
      <c r="B1976" t="s">
        <v>63</v>
      </c>
      <c r="C1976" t="s">
        <v>39</v>
      </c>
      <c r="D1976">
        <v>2600</v>
      </c>
      <c r="E1976">
        <v>23400</v>
      </c>
      <c r="F1976" t="s">
        <v>9</v>
      </c>
    </row>
    <row r="1977" spans="1:6" x14ac:dyDescent="0.3">
      <c r="A1977">
        <v>2019</v>
      </c>
      <c r="B1977" t="s">
        <v>63</v>
      </c>
      <c r="C1977" t="s">
        <v>40</v>
      </c>
      <c r="D1977">
        <v>28218</v>
      </c>
      <c r="E1977">
        <v>24856</v>
      </c>
      <c r="F1977" t="s">
        <v>9</v>
      </c>
    </row>
    <row r="1978" spans="1:6" x14ac:dyDescent="0.3">
      <c r="A1978">
        <v>2019</v>
      </c>
      <c r="B1978" t="s">
        <v>63</v>
      </c>
      <c r="C1978" t="s">
        <v>41</v>
      </c>
      <c r="D1978">
        <v>8969</v>
      </c>
      <c r="E1978">
        <v>23729</v>
      </c>
      <c r="F1978" t="s">
        <v>9</v>
      </c>
    </row>
    <row r="1979" spans="1:6" x14ac:dyDescent="0.3">
      <c r="A1979">
        <v>2019</v>
      </c>
      <c r="B1979" t="s">
        <v>63</v>
      </c>
      <c r="C1979" t="s">
        <v>42</v>
      </c>
      <c r="D1979">
        <v>13588</v>
      </c>
      <c r="E1979">
        <v>27379</v>
      </c>
      <c r="F1979" t="s">
        <v>7</v>
      </c>
    </row>
    <row r="1980" spans="1:6" x14ac:dyDescent="0.3">
      <c r="A1980">
        <v>2019</v>
      </c>
      <c r="B1980" t="s">
        <v>63</v>
      </c>
      <c r="C1980" t="s">
        <v>43</v>
      </c>
      <c r="D1980">
        <v>33146</v>
      </c>
      <c r="E1980">
        <v>26389</v>
      </c>
      <c r="F1980" t="s">
        <v>7</v>
      </c>
    </row>
    <row r="1981" spans="1:6" x14ac:dyDescent="0.3">
      <c r="A1981">
        <v>2019</v>
      </c>
      <c r="B1981" t="s">
        <v>63</v>
      </c>
      <c r="C1981" t="s">
        <v>44</v>
      </c>
      <c r="D1981">
        <v>3683</v>
      </c>
      <c r="E1981">
        <v>28353</v>
      </c>
      <c r="F1981" t="s">
        <v>9</v>
      </c>
    </row>
    <row r="1982" spans="1:6" x14ac:dyDescent="0.3">
      <c r="A1982">
        <v>2019</v>
      </c>
      <c r="B1982" t="s">
        <v>63</v>
      </c>
      <c r="C1982" t="s">
        <v>45</v>
      </c>
      <c r="D1982">
        <v>12337</v>
      </c>
      <c r="E1982">
        <v>23885</v>
      </c>
      <c r="F1982" t="s">
        <v>7</v>
      </c>
    </row>
    <row r="1983" spans="1:6" x14ac:dyDescent="0.3">
      <c r="A1983">
        <v>2019</v>
      </c>
      <c r="B1983" t="s">
        <v>63</v>
      </c>
      <c r="C1983" t="s">
        <v>46</v>
      </c>
      <c r="D1983">
        <v>3109</v>
      </c>
      <c r="E1983">
        <v>22460</v>
      </c>
      <c r="F1983" t="s">
        <v>7</v>
      </c>
    </row>
    <row r="1984" spans="1:6" x14ac:dyDescent="0.3">
      <c r="A1984">
        <v>2019</v>
      </c>
      <c r="B1984" t="s">
        <v>63</v>
      </c>
      <c r="C1984" t="s">
        <v>47</v>
      </c>
      <c r="D1984">
        <v>15932</v>
      </c>
      <c r="E1984">
        <v>28398</v>
      </c>
      <c r="F1984" t="s">
        <v>9</v>
      </c>
    </row>
    <row r="1985" spans="1:6" x14ac:dyDescent="0.3">
      <c r="A1985">
        <v>2019</v>
      </c>
      <c r="B1985" t="s">
        <v>63</v>
      </c>
      <c r="C1985" t="s">
        <v>48</v>
      </c>
      <c r="D1985">
        <v>60744</v>
      </c>
      <c r="E1985">
        <v>27234</v>
      </c>
      <c r="F1985" t="s">
        <v>9</v>
      </c>
    </row>
    <row r="1986" spans="1:6" x14ac:dyDescent="0.3">
      <c r="A1986">
        <v>2019</v>
      </c>
      <c r="B1986" t="s">
        <v>63</v>
      </c>
      <c r="C1986" t="s">
        <v>49</v>
      </c>
      <c r="D1986">
        <v>7068</v>
      </c>
      <c r="E1986">
        <v>25510</v>
      </c>
      <c r="F1986" t="s">
        <v>7</v>
      </c>
    </row>
    <row r="1987" spans="1:6" x14ac:dyDescent="0.3">
      <c r="A1987">
        <v>2019</v>
      </c>
      <c r="B1987" t="s">
        <v>63</v>
      </c>
      <c r="C1987" t="s">
        <v>50</v>
      </c>
      <c r="D1987">
        <v>2266</v>
      </c>
      <c r="E1987">
        <v>28375</v>
      </c>
      <c r="F1987" t="s">
        <v>7</v>
      </c>
    </row>
    <row r="1988" spans="1:6" x14ac:dyDescent="0.3">
      <c r="A1988">
        <v>2019</v>
      </c>
      <c r="B1988" t="s">
        <v>63</v>
      </c>
      <c r="C1988" t="s">
        <v>51</v>
      </c>
      <c r="D1988">
        <v>20269</v>
      </c>
      <c r="E1988">
        <v>26078</v>
      </c>
      <c r="F1988" t="s">
        <v>9</v>
      </c>
    </row>
    <row r="1989" spans="1:6" x14ac:dyDescent="0.3">
      <c r="A1989">
        <v>2019</v>
      </c>
      <c r="B1989" t="s">
        <v>63</v>
      </c>
      <c r="C1989" t="s">
        <v>52</v>
      </c>
      <c r="D1989">
        <v>20065</v>
      </c>
      <c r="E1989">
        <v>30250</v>
      </c>
      <c r="F1989" t="s">
        <v>7</v>
      </c>
    </row>
    <row r="1990" spans="1:6" x14ac:dyDescent="0.3">
      <c r="A1990">
        <v>2019</v>
      </c>
      <c r="B1990" t="s">
        <v>63</v>
      </c>
      <c r="C1990" t="s">
        <v>53</v>
      </c>
      <c r="D1990">
        <v>4646</v>
      </c>
      <c r="E1990">
        <v>23335</v>
      </c>
      <c r="F1990" t="s">
        <v>9</v>
      </c>
    </row>
    <row r="1991" spans="1:6" x14ac:dyDescent="0.3">
      <c r="A1991">
        <v>2019</v>
      </c>
      <c r="B1991" t="s">
        <v>63</v>
      </c>
      <c r="C1991" t="s">
        <v>54</v>
      </c>
      <c r="D1991">
        <v>16599</v>
      </c>
      <c r="E1991">
        <v>23248</v>
      </c>
      <c r="F1991" t="s">
        <v>7</v>
      </c>
    </row>
    <row r="1992" spans="1:6" x14ac:dyDescent="0.3">
      <c r="A1992">
        <v>2019</v>
      </c>
      <c r="B1992" t="s">
        <v>63</v>
      </c>
      <c r="C1992" t="s">
        <v>55</v>
      </c>
      <c r="D1992">
        <v>2355</v>
      </c>
      <c r="E1992">
        <v>25867</v>
      </c>
      <c r="F1992" t="s">
        <v>7</v>
      </c>
    </row>
    <row r="1993" spans="1:6" x14ac:dyDescent="0.3">
      <c r="A1993">
        <v>2019</v>
      </c>
      <c r="B1993" t="s">
        <v>64</v>
      </c>
      <c r="C1993" t="s">
        <v>6</v>
      </c>
      <c r="D1993">
        <v>9603</v>
      </c>
      <c r="E1993">
        <v>42539</v>
      </c>
      <c r="F1993" t="s">
        <v>9</v>
      </c>
    </row>
    <row r="1994" spans="1:6" x14ac:dyDescent="0.3">
      <c r="A1994">
        <v>2019</v>
      </c>
      <c r="B1994" t="s">
        <v>64</v>
      </c>
      <c r="C1994" t="s">
        <v>8</v>
      </c>
      <c r="D1994">
        <v>10297</v>
      </c>
      <c r="E1994">
        <v>43061</v>
      </c>
      <c r="F1994" t="s">
        <v>9</v>
      </c>
    </row>
    <row r="1995" spans="1:6" x14ac:dyDescent="0.3">
      <c r="A1995">
        <v>2019</v>
      </c>
      <c r="B1995" t="s">
        <v>64</v>
      </c>
      <c r="C1995" t="s">
        <v>10</v>
      </c>
      <c r="D1995">
        <v>5315</v>
      </c>
      <c r="E1995">
        <v>39179</v>
      </c>
      <c r="F1995" t="s">
        <v>7</v>
      </c>
    </row>
    <row r="1996" spans="1:6" x14ac:dyDescent="0.3">
      <c r="A1996">
        <v>2019</v>
      </c>
      <c r="B1996" t="s">
        <v>64</v>
      </c>
      <c r="C1996" t="s">
        <v>11</v>
      </c>
      <c r="D1996">
        <v>88470</v>
      </c>
      <c r="E1996">
        <v>46412</v>
      </c>
      <c r="F1996" t="s">
        <v>7</v>
      </c>
    </row>
    <row r="1997" spans="1:6" x14ac:dyDescent="0.3">
      <c r="A1997">
        <v>2019</v>
      </c>
      <c r="B1997" t="s">
        <v>64</v>
      </c>
      <c r="C1997" t="s">
        <v>12</v>
      </c>
      <c r="D1997">
        <v>15777</v>
      </c>
      <c r="E1997">
        <v>45558</v>
      </c>
      <c r="F1997" t="s">
        <v>9</v>
      </c>
    </row>
    <row r="1998" spans="1:6" x14ac:dyDescent="0.3">
      <c r="A1998">
        <v>2019</v>
      </c>
      <c r="B1998" t="s">
        <v>64</v>
      </c>
      <c r="C1998" t="s">
        <v>13</v>
      </c>
      <c r="D1998">
        <v>16529</v>
      </c>
      <c r="E1998">
        <v>39397</v>
      </c>
      <c r="F1998" t="s">
        <v>9</v>
      </c>
    </row>
    <row r="1999" spans="1:6" x14ac:dyDescent="0.3">
      <c r="A1999">
        <v>2019</v>
      </c>
      <c r="B1999" t="s">
        <v>64</v>
      </c>
      <c r="C1999" t="s">
        <v>14</v>
      </c>
      <c r="D1999">
        <v>2003</v>
      </c>
      <c r="E1999">
        <v>39610</v>
      </c>
      <c r="F1999" t="s">
        <v>9</v>
      </c>
    </row>
    <row r="2000" spans="1:6" x14ac:dyDescent="0.3">
      <c r="A2000">
        <v>2019</v>
      </c>
      <c r="B2000" t="s">
        <v>64</v>
      </c>
      <c r="C2000" t="s">
        <v>15</v>
      </c>
      <c r="D2000">
        <v>54928</v>
      </c>
      <c r="E2000">
        <v>41319</v>
      </c>
      <c r="F2000" t="s">
        <v>9</v>
      </c>
    </row>
    <row r="2001" spans="1:6" x14ac:dyDescent="0.3">
      <c r="A2001">
        <v>2019</v>
      </c>
      <c r="B2001" t="s">
        <v>64</v>
      </c>
      <c r="C2001" t="s">
        <v>16</v>
      </c>
      <c r="D2001">
        <v>18097</v>
      </c>
      <c r="E2001">
        <v>41520</v>
      </c>
      <c r="F2001" t="s">
        <v>9</v>
      </c>
    </row>
    <row r="2002" spans="1:6" x14ac:dyDescent="0.3">
      <c r="A2002">
        <v>2019</v>
      </c>
      <c r="B2002" t="s">
        <v>64</v>
      </c>
      <c r="C2002" t="s">
        <v>17</v>
      </c>
      <c r="D2002">
        <v>3888</v>
      </c>
      <c r="E2002">
        <v>36056</v>
      </c>
      <c r="F2002" t="s">
        <v>7</v>
      </c>
    </row>
    <row r="2003" spans="1:6" x14ac:dyDescent="0.3">
      <c r="A2003">
        <v>2019</v>
      </c>
      <c r="B2003" t="s">
        <v>64</v>
      </c>
      <c r="C2003" t="s">
        <v>18</v>
      </c>
      <c r="D2003">
        <v>39500</v>
      </c>
      <c r="E2003">
        <v>47240</v>
      </c>
      <c r="F2003" t="s">
        <v>7</v>
      </c>
    </row>
    <row r="2004" spans="1:6" x14ac:dyDescent="0.3">
      <c r="A2004">
        <v>2019</v>
      </c>
      <c r="B2004" t="s">
        <v>64</v>
      </c>
      <c r="C2004" t="s">
        <v>19</v>
      </c>
      <c r="D2004">
        <v>13113</v>
      </c>
      <c r="E2004">
        <v>37882</v>
      </c>
      <c r="F2004" t="s">
        <v>9</v>
      </c>
    </row>
    <row r="2005" spans="1:6" x14ac:dyDescent="0.3">
      <c r="A2005">
        <v>2019</v>
      </c>
      <c r="B2005" t="s">
        <v>64</v>
      </c>
      <c r="C2005" t="s">
        <v>20</v>
      </c>
      <c r="D2005">
        <v>8710</v>
      </c>
      <c r="E2005">
        <v>39069</v>
      </c>
      <c r="F2005" t="s">
        <v>7</v>
      </c>
    </row>
    <row r="2006" spans="1:6" x14ac:dyDescent="0.3">
      <c r="A2006">
        <v>2019</v>
      </c>
      <c r="B2006" t="s">
        <v>64</v>
      </c>
      <c r="C2006" t="s">
        <v>21</v>
      </c>
      <c r="D2006">
        <v>6031</v>
      </c>
      <c r="E2006">
        <v>39575</v>
      </c>
      <c r="F2006" t="s">
        <v>7</v>
      </c>
    </row>
    <row r="2007" spans="1:6" x14ac:dyDescent="0.3">
      <c r="A2007">
        <v>2019</v>
      </c>
      <c r="B2007" t="s">
        <v>64</v>
      </c>
      <c r="C2007" t="s">
        <v>22</v>
      </c>
      <c r="D2007">
        <v>10912</v>
      </c>
      <c r="E2007">
        <v>38330</v>
      </c>
      <c r="F2007" t="s">
        <v>9</v>
      </c>
    </row>
    <row r="2008" spans="1:6" x14ac:dyDescent="0.3">
      <c r="A2008">
        <v>2019</v>
      </c>
      <c r="B2008" t="s">
        <v>64</v>
      </c>
      <c r="C2008" t="s">
        <v>23</v>
      </c>
      <c r="D2008">
        <v>9250</v>
      </c>
      <c r="E2008">
        <v>42468</v>
      </c>
      <c r="F2008" t="s">
        <v>9</v>
      </c>
    </row>
    <row r="2009" spans="1:6" x14ac:dyDescent="0.3">
      <c r="A2009">
        <v>2019</v>
      </c>
      <c r="B2009" t="s">
        <v>64</v>
      </c>
      <c r="C2009" t="s">
        <v>24</v>
      </c>
      <c r="D2009">
        <v>4028</v>
      </c>
      <c r="E2009">
        <v>38993</v>
      </c>
      <c r="F2009" t="s">
        <v>7</v>
      </c>
    </row>
    <row r="2010" spans="1:6" x14ac:dyDescent="0.3">
      <c r="A2010">
        <v>2019</v>
      </c>
      <c r="B2010" t="s">
        <v>64</v>
      </c>
      <c r="C2010" t="s">
        <v>25</v>
      </c>
      <c r="D2010">
        <v>19506</v>
      </c>
      <c r="E2010">
        <v>47793</v>
      </c>
      <c r="F2010" t="s">
        <v>7</v>
      </c>
    </row>
    <row r="2011" spans="1:6" x14ac:dyDescent="0.3">
      <c r="A2011">
        <v>2019</v>
      </c>
      <c r="B2011" t="s">
        <v>64</v>
      </c>
      <c r="C2011" t="s">
        <v>26</v>
      </c>
      <c r="D2011">
        <v>21677</v>
      </c>
      <c r="E2011">
        <v>43032</v>
      </c>
      <c r="F2011" t="s">
        <v>9</v>
      </c>
    </row>
    <row r="2012" spans="1:6" x14ac:dyDescent="0.3">
      <c r="A2012">
        <v>2019</v>
      </c>
      <c r="B2012" t="s">
        <v>64</v>
      </c>
      <c r="C2012" t="s">
        <v>27</v>
      </c>
      <c r="D2012">
        <v>29930</v>
      </c>
      <c r="E2012">
        <v>38157</v>
      </c>
      <c r="F2012" t="s">
        <v>7</v>
      </c>
    </row>
    <row r="2013" spans="1:6" x14ac:dyDescent="0.3">
      <c r="A2013">
        <v>2019</v>
      </c>
      <c r="B2013" t="s">
        <v>64</v>
      </c>
      <c r="C2013" t="s">
        <v>28</v>
      </c>
      <c r="D2013">
        <v>16226</v>
      </c>
      <c r="E2013">
        <v>39237</v>
      </c>
      <c r="F2013" t="s">
        <v>9</v>
      </c>
    </row>
    <row r="2014" spans="1:6" x14ac:dyDescent="0.3">
      <c r="A2014">
        <v>2019</v>
      </c>
      <c r="B2014" t="s">
        <v>64</v>
      </c>
      <c r="C2014" t="s">
        <v>29</v>
      </c>
      <c r="D2014">
        <v>4726</v>
      </c>
      <c r="E2014">
        <v>39958</v>
      </c>
      <c r="F2014" t="s">
        <v>7</v>
      </c>
    </row>
    <row r="2015" spans="1:6" x14ac:dyDescent="0.3">
      <c r="A2015">
        <v>2019</v>
      </c>
      <c r="B2015" t="s">
        <v>64</v>
      </c>
      <c r="C2015" t="s">
        <v>30</v>
      </c>
      <c r="D2015">
        <v>13734</v>
      </c>
      <c r="E2015">
        <v>38705</v>
      </c>
      <c r="F2015" t="s">
        <v>7</v>
      </c>
    </row>
    <row r="2016" spans="1:6" x14ac:dyDescent="0.3">
      <c r="A2016">
        <v>2019</v>
      </c>
      <c r="B2016" t="s">
        <v>64</v>
      </c>
      <c r="C2016" t="s">
        <v>31</v>
      </c>
      <c r="D2016">
        <v>4094</v>
      </c>
      <c r="E2016">
        <v>35177</v>
      </c>
      <c r="F2016" t="s">
        <v>9</v>
      </c>
    </row>
    <row r="2017" spans="1:6" x14ac:dyDescent="0.3">
      <c r="A2017">
        <v>2019</v>
      </c>
      <c r="B2017" t="s">
        <v>64</v>
      </c>
      <c r="C2017" t="s">
        <v>32</v>
      </c>
      <c r="D2017">
        <v>4671</v>
      </c>
      <c r="E2017">
        <v>37310</v>
      </c>
      <c r="F2017" t="s">
        <v>9</v>
      </c>
    </row>
    <row r="2018" spans="1:6" x14ac:dyDescent="0.3">
      <c r="A2018">
        <v>2019</v>
      </c>
      <c r="B2018" t="s">
        <v>64</v>
      </c>
      <c r="C2018" t="s">
        <v>33</v>
      </c>
      <c r="D2018">
        <v>4959</v>
      </c>
      <c r="E2018">
        <v>42336</v>
      </c>
      <c r="F2018" t="s">
        <v>7</v>
      </c>
    </row>
    <row r="2019" spans="1:6" x14ac:dyDescent="0.3">
      <c r="A2019">
        <v>2019</v>
      </c>
      <c r="B2019" t="s">
        <v>64</v>
      </c>
      <c r="C2019" t="s">
        <v>34</v>
      </c>
      <c r="D2019">
        <v>3871</v>
      </c>
      <c r="E2019">
        <v>42646</v>
      </c>
      <c r="F2019" t="s">
        <v>7</v>
      </c>
    </row>
    <row r="2020" spans="1:6" x14ac:dyDescent="0.3">
      <c r="A2020">
        <v>2019</v>
      </c>
      <c r="B2020" t="s">
        <v>64</v>
      </c>
      <c r="C2020" t="s">
        <v>35</v>
      </c>
      <c r="D2020">
        <v>25881</v>
      </c>
      <c r="E2020">
        <v>41059</v>
      </c>
      <c r="F2020" t="s">
        <v>9</v>
      </c>
    </row>
    <row r="2021" spans="1:6" x14ac:dyDescent="0.3">
      <c r="A2021">
        <v>2019</v>
      </c>
      <c r="B2021" t="s">
        <v>64</v>
      </c>
      <c r="C2021" t="s">
        <v>36</v>
      </c>
      <c r="D2021">
        <v>3961</v>
      </c>
      <c r="E2021">
        <v>38578</v>
      </c>
      <c r="F2021" t="s">
        <v>9</v>
      </c>
    </row>
    <row r="2022" spans="1:6" x14ac:dyDescent="0.3">
      <c r="A2022">
        <v>2019</v>
      </c>
      <c r="B2022" t="s">
        <v>64</v>
      </c>
      <c r="C2022" t="s">
        <v>37</v>
      </c>
      <c r="D2022">
        <v>74536</v>
      </c>
      <c r="E2022">
        <v>46436</v>
      </c>
      <c r="F2022" t="s">
        <v>9</v>
      </c>
    </row>
    <row r="2023" spans="1:6" x14ac:dyDescent="0.3">
      <c r="A2023">
        <v>2019</v>
      </c>
      <c r="B2023" t="s">
        <v>64</v>
      </c>
      <c r="C2023" t="s">
        <v>38</v>
      </c>
      <c r="D2023">
        <v>23024</v>
      </c>
      <c r="E2023">
        <v>39978</v>
      </c>
      <c r="F2023" t="s">
        <v>9</v>
      </c>
    </row>
    <row r="2024" spans="1:6" x14ac:dyDescent="0.3">
      <c r="A2024">
        <v>2019</v>
      </c>
      <c r="B2024" t="s">
        <v>64</v>
      </c>
      <c r="C2024" t="s">
        <v>39</v>
      </c>
      <c r="D2024">
        <v>2040</v>
      </c>
      <c r="E2024">
        <v>40167</v>
      </c>
      <c r="F2024" t="s">
        <v>9</v>
      </c>
    </row>
    <row r="2025" spans="1:6" x14ac:dyDescent="0.3">
      <c r="A2025">
        <v>2019</v>
      </c>
      <c r="B2025" t="s">
        <v>64</v>
      </c>
      <c r="C2025" t="s">
        <v>40</v>
      </c>
      <c r="D2025">
        <v>23601</v>
      </c>
      <c r="E2025">
        <v>39039</v>
      </c>
      <c r="F2025" t="s">
        <v>7</v>
      </c>
    </row>
    <row r="2026" spans="1:6" x14ac:dyDescent="0.3">
      <c r="A2026">
        <v>2019</v>
      </c>
      <c r="B2026" t="s">
        <v>64</v>
      </c>
      <c r="C2026" t="s">
        <v>41</v>
      </c>
      <c r="D2026">
        <v>6751</v>
      </c>
      <c r="E2026">
        <v>40306</v>
      </c>
      <c r="F2026" t="s">
        <v>7</v>
      </c>
    </row>
    <row r="2027" spans="1:6" x14ac:dyDescent="0.3">
      <c r="A2027">
        <v>2019</v>
      </c>
      <c r="B2027" t="s">
        <v>64</v>
      </c>
      <c r="C2027" t="s">
        <v>42</v>
      </c>
      <c r="D2027">
        <v>22753</v>
      </c>
      <c r="E2027">
        <v>37901</v>
      </c>
      <c r="F2027" t="s">
        <v>9</v>
      </c>
    </row>
    <row r="2028" spans="1:6" x14ac:dyDescent="0.3">
      <c r="A2028">
        <v>2019</v>
      </c>
      <c r="B2028" t="s">
        <v>64</v>
      </c>
      <c r="C2028" t="s">
        <v>43</v>
      </c>
      <c r="D2028">
        <v>32259</v>
      </c>
      <c r="E2028">
        <v>38593</v>
      </c>
      <c r="F2028" t="s">
        <v>7</v>
      </c>
    </row>
    <row r="2029" spans="1:6" x14ac:dyDescent="0.3">
      <c r="A2029">
        <v>2019</v>
      </c>
      <c r="B2029" t="s">
        <v>64</v>
      </c>
      <c r="C2029" t="s">
        <v>44</v>
      </c>
      <c r="D2029">
        <v>3395</v>
      </c>
      <c r="E2029">
        <v>38566</v>
      </c>
      <c r="F2029" t="s">
        <v>7</v>
      </c>
    </row>
    <row r="2030" spans="1:6" x14ac:dyDescent="0.3">
      <c r="A2030">
        <v>2019</v>
      </c>
      <c r="B2030" t="s">
        <v>64</v>
      </c>
      <c r="C2030" t="s">
        <v>45</v>
      </c>
      <c r="D2030">
        <v>11490</v>
      </c>
      <c r="E2030">
        <v>38842</v>
      </c>
      <c r="F2030" t="s">
        <v>9</v>
      </c>
    </row>
    <row r="2031" spans="1:6" x14ac:dyDescent="0.3">
      <c r="A2031">
        <v>2019</v>
      </c>
      <c r="B2031" t="s">
        <v>64</v>
      </c>
      <c r="C2031" t="s">
        <v>46</v>
      </c>
      <c r="D2031">
        <v>2171</v>
      </c>
      <c r="E2031">
        <v>37403</v>
      </c>
      <c r="F2031" t="s">
        <v>9</v>
      </c>
    </row>
    <row r="2032" spans="1:6" x14ac:dyDescent="0.3">
      <c r="A2032">
        <v>2019</v>
      </c>
      <c r="B2032" t="s">
        <v>64</v>
      </c>
      <c r="C2032" t="s">
        <v>47</v>
      </c>
      <c r="D2032">
        <v>14618</v>
      </c>
      <c r="E2032">
        <v>40443</v>
      </c>
      <c r="F2032" t="s">
        <v>7</v>
      </c>
    </row>
    <row r="2033" spans="1:6" x14ac:dyDescent="0.3">
      <c r="A2033">
        <v>2019</v>
      </c>
      <c r="B2033" t="s">
        <v>64</v>
      </c>
      <c r="C2033" t="s">
        <v>48</v>
      </c>
      <c r="D2033">
        <v>56060</v>
      </c>
      <c r="E2033">
        <v>43841</v>
      </c>
      <c r="F2033" t="s">
        <v>7</v>
      </c>
    </row>
    <row r="2034" spans="1:6" x14ac:dyDescent="0.3">
      <c r="A2034">
        <v>2019</v>
      </c>
      <c r="B2034" t="s">
        <v>64</v>
      </c>
      <c r="C2034" t="s">
        <v>49</v>
      </c>
      <c r="D2034">
        <v>6084</v>
      </c>
      <c r="E2034">
        <v>40421</v>
      </c>
      <c r="F2034" t="s">
        <v>9</v>
      </c>
    </row>
    <row r="2035" spans="1:6" x14ac:dyDescent="0.3">
      <c r="A2035">
        <v>2019</v>
      </c>
      <c r="B2035" t="s">
        <v>64</v>
      </c>
      <c r="C2035" t="s">
        <v>50</v>
      </c>
      <c r="D2035">
        <v>1958</v>
      </c>
      <c r="E2035">
        <v>40757</v>
      </c>
      <c r="F2035" t="s">
        <v>7</v>
      </c>
    </row>
    <row r="2036" spans="1:6" x14ac:dyDescent="0.3">
      <c r="A2036">
        <v>2019</v>
      </c>
      <c r="B2036" t="s">
        <v>64</v>
      </c>
      <c r="C2036" t="s">
        <v>51</v>
      </c>
      <c r="D2036">
        <v>32154</v>
      </c>
      <c r="E2036">
        <v>48290</v>
      </c>
      <c r="F2036" t="s">
        <v>9</v>
      </c>
    </row>
    <row r="2037" spans="1:6" x14ac:dyDescent="0.3">
      <c r="A2037">
        <v>2019</v>
      </c>
      <c r="B2037" t="s">
        <v>64</v>
      </c>
      <c r="C2037" t="s">
        <v>52</v>
      </c>
      <c r="D2037">
        <v>19701</v>
      </c>
      <c r="E2037">
        <v>44822</v>
      </c>
      <c r="F2037" t="s">
        <v>7</v>
      </c>
    </row>
    <row r="2038" spans="1:6" x14ac:dyDescent="0.3">
      <c r="A2038">
        <v>2019</v>
      </c>
      <c r="B2038" t="s">
        <v>64</v>
      </c>
      <c r="C2038" t="s">
        <v>53</v>
      </c>
      <c r="D2038">
        <v>5237</v>
      </c>
      <c r="E2038">
        <v>35927</v>
      </c>
      <c r="F2038" t="s">
        <v>7</v>
      </c>
    </row>
    <row r="2039" spans="1:6" x14ac:dyDescent="0.3">
      <c r="A2039">
        <v>2019</v>
      </c>
      <c r="B2039" t="s">
        <v>64</v>
      </c>
      <c r="C2039" t="s">
        <v>54</v>
      </c>
      <c r="D2039">
        <v>14001</v>
      </c>
      <c r="E2039">
        <v>35242</v>
      </c>
      <c r="F2039" t="s">
        <v>9</v>
      </c>
    </row>
    <row r="2040" spans="1:6" x14ac:dyDescent="0.3">
      <c r="A2040">
        <v>2019</v>
      </c>
      <c r="B2040" t="s">
        <v>64</v>
      </c>
      <c r="C2040" t="s">
        <v>55</v>
      </c>
      <c r="D2040">
        <v>1656</v>
      </c>
      <c r="E2040">
        <v>41035</v>
      </c>
      <c r="F2040" t="s">
        <v>9</v>
      </c>
    </row>
    <row r="2041" spans="1:6" x14ac:dyDescent="0.3">
      <c r="A2041">
        <v>2019</v>
      </c>
      <c r="B2041" t="s">
        <v>64</v>
      </c>
      <c r="C2041" t="s">
        <v>45</v>
      </c>
      <c r="D2041">
        <v>11490</v>
      </c>
      <c r="E2041">
        <v>38842</v>
      </c>
      <c r="F2041" t="s">
        <v>7</v>
      </c>
    </row>
    <row r="2042" spans="1:6" x14ac:dyDescent="0.3">
      <c r="A2042">
        <v>2019</v>
      </c>
      <c r="B2042" t="s">
        <v>64</v>
      </c>
      <c r="C2042" t="s">
        <v>46</v>
      </c>
      <c r="D2042">
        <v>2171</v>
      </c>
      <c r="E2042">
        <v>37403</v>
      </c>
      <c r="F2042" t="s">
        <v>7</v>
      </c>
    </row>
    <row r="2043" spans="1:6" x14ac:dyDescent="0.3">
      <c r="A2043">
        <v>2019</v>
      </c>
      <c r="B2043" t="s">
        <v>64</v>
      </c>
      <c r="C2043" t="s">
        <v>47</v>
      </c>
      <c r="D2043">
        <v>14618</v>
      </c>
      <c r="E2043">
        <v>40443</v>
      </c>
      <c r="F2043" t="s">
        <v>9</v>
      </c>
    </row>
    <row r="2044" spans="1:6" x14ac:dyDescent="0.3">
      <c r="A2044">
        <v>2019</v>
      </c>
      <c r="B2044" t="s">
        <v>64</v>
      </c>
      <c r="C2044" t="s">
        <v>48</v>
      </c>
      <c r="D2044">
        <v>56060</v>
      </c>
      <c r="E2044">
        <v>43841</v>
      </c>
      <c r="F2044" t="s">
        <v>9</v>
      </c>
    </row>
    <row r="2045" spans="1:6" x14ac:dyDescent="0.3">
      <c r="A2045">
        <v>2019</v>
      </c>
      <c r="B2045" t="s">
        <v>64</v>
      </c>
      <c r="C2045" t="s">
        <v>49</v>
      </c>
      <c r="D2045">
        <v>6084</v>
      </c>
      <c r="E2045">
        <v>40421</v>
      </c>
      <c r="F2045" t="s">
        <v>9</v>
      </c>
    </row>
    <row r="2046" spans="1:6" x14ac:dyDescent="0.3">
      <c r="A2046">
        <v>2019</v>
      </c>
      <c r="B2046" t="s">
        <v>64</v>
      </c>
      <c r="C2046" t="s">
        <v>50</v>
      </c>
      <c r="D2046">
        <v>1958</v>
      </c>
      <c r="E2046">
        <v>40757</v>
      </c>
      <c r="F2046" t="s">
        <v>9</v>
      </c>
    </row>
    <row r="2047" spans="1:6" x14ac:dyDescent="0.3">
      <c r="A2047">
        <v>2022</v>
      </c>
      <c r="B2047" t="s">
        <v>76</v>
      </c>
      <c r="C2047" t="s">
        <v>10</v>
      </c>
      <c r="D2047">
        <v>2565</v>
      </c>
      <c r="E2047">
        <v>55909</v>
      </c>
      <c r="F2047" t="s">
        <v>9</v>
      </c>
    </row>
    <row r="2048" spans="1:6" x14ac:dyDescent="0.3">
      <c r="A2048">
        <v>2022</v>
      </c>
      <c r="B2048" t="s">
        <v>76</v>
      </c>
      <c r="C2048" t="s">
        <v>11</v>
      </c>
      <c r="D2048">
        <v>17651</v>
      </c>
      <c r="E2048">
        <v>48534</v>
      </c>
      <c r="F2048" t="s">
        <v>7</v>
      </c>
    </row>
    <row r="2049" spans="1:6" x14ac:dyDescent="0.3">
      <c r="A2049">
        <v>2022</v>
      </c>
      <c r="B2049" t="s">
        <v>76</v>
      </c>
      <c r="C2049" t="s">
        <v>12</v>
      </c>
      <c r="D2049">
        <v>3312</v>
      </c>
      <c r="E2049">
        <v>97879</v>
      </c>
      <c r="F2049" t="s">
        <v>7</v>
      </c>
    </row>
    <row r="2050" spans="1:6" x14ac:dyDescent="0.3">
      <c r="A2050">
        <v>2022</v>
      </c>
      <c r="B2050" t="s">
        <v>76</v>
      </c>
      <c r="C2050" t="s">
        <v>13</v>
      </c>
      <c r="D2050">
        <v>467</v>
      </c>
      <c r="E2050">
        <v>49142</v>
      </c>
      <c r="F2050" t="s">
        <v>9</v>
      </c>
    </row>
    <row r="2051" spans="1:6" x14ac:dyDescent="0.3">
      <c r="A2051">
        <v>2022</v>
      </c>
      <c r="B2051" t="s">
        <v>76</v>
      </c>
      <c r="C2051" t="s">
        <v>14</v>
      </c>
      <c r="D2051">
        <v>186</v>
      </c>
      <c r="E2051">
        <v>49290</v>
      </c>
      <c r="F2051" t="s">
        <v>7</v>
      </c>
    </row>
    <row r="2052" spans="1:6" x14ac:dyDescent="0.3">
      <c r="A2052">
        <v>2022</v>
      </c>
      <c r="B2052" t="s">
        <v>76</v>
      </c>
      <c r="C2052" t="s">
        <v>15</v>
      </c>
      <c r="D2052">
        <v>5394</v>
      </c>
      <c r="E2052">
        <v>43717</v>
      </c>
      <c r="F2052" t="s">
        <v>7</v>
      </c>
    </row>
    <row r="2053" spans="1:6" x14ac:dyDescent="0.3">
      <c r="A2053">
        <v>2022</v>
      </c>
      <c r="B2053" t="s">
        <v>76</v>
      </c>
      <c r="C2053" t="s">
        <v>16</v>
      </c>
      <c r="D2053">
        <v>2794</v>
      </c>
      <c r="E2053">
        <v>51978</v>
      </c>
      <c r="F2053" t="s">
        <v>9</v>
      </c>
    </row>
    <row r="2054" spans="1:6" x14ac:dyDescent="0.3">
      <c r="A2054">
        <v>2022</v>
      </c>
      <c r="B2054" t="s">
        <v>76</v>
      </c>
      <c r="C2054" t="s">
        <v>17</v>
      </c>
      <c r="D2054">
        <v>2531</v>
      </c>
      <c r="E2054">
        <v>48820</v>
      </c>
      <c r="F2054" t="s">
        <v>9</v>
      </c>
    </row>
    <row r="2055" spans="1:6" x14ac:dyDescent="0.3">
      <c r="A2055">
        <v>2022</v>
      </c>
      <c r="B2055" t="s">
        <v>76</v>
      </c>
      <c r="C2055" t="s">
        <v>18</v>
      </c>
      <c r="D2055">
        <v>2818</v>
      </c>
      <c r="E2055">
        <v>58259</v>
      </c>
      <c r="F2055" t="s">
        <v>7</v>
      </c>
    </row>
    <row r="2056" spans="1:6" x14ac:dyDescent="0.3">
      <c r="A2056">
        <v>2022</v>
      </c>
      <c r="B2056" t="s">
        <v>76</v>
      </c>
      <c r="C2056" t="s">
        <v>19</v>
      </c>
      <c r="D2056">
        <v>2302</v>
      </c>
      <c r="E2056">
        <v>56732</v>
      </c>
      <c r="F2056" t="s">
        <v>7</v>
      </c>
    </row>
    <row r="2057" spans="1:6" x14ac:dyDescent="0.3">
      <c r="A2057">
        <v>2022</v>
      </c>
      <c r="B2057" t="s">
        <v>76</v>
      </c>
      <c r="C2057" t="s">
        <v>20</v>
      </c>
      <c r="D2057">
        <v>2911</v>
      </c>
      <c r="E2057">
        <v>51588</v>
      </c>
      <c r="F2057" t="s">
        <v>9</v>
      </c>
    </row>
    <row r="2058" spans="1:6" x14ac:dyDescent="0.3">
      <c r="A2058">
        <v>2022</v>
      </c>
      <c r="B2058" t="s">
        <v>76</v>
      </c>
      <c r="C2058" t="s">
        <v>21</v>
      </c>
      <c r="D2058">
        <v>2613</v>
      </c>
      <c r="E2058">
        <v>53721</v>
      </c>
      <c r="F2058" t="s">
        <v>7</v>
      </c>
    </row>
    <row r="2059" spans="1:6" x14ac:dyDescent="0.3">
      <c r="A2059">
        <v>2022</v>
      </c>
      <c r="B2059" t="s">
        <v>76</v>
      </c>
      <c r="C2059" t="s">
        <v>22</v>
      </c>
      <c r="D2059">
        <v>1632</v>
      </c>
      <c r="E2059">
        <v>60605</v>
      </c>
      <c r="F2059" t="s">
        <v>9</v>
      </c>
    </row>
    <row r="2060" spans="1:6" x14ac:dyDescent="0.3">
      <c r="A2060">
        <v>2022</v>
      </c>
      <c r="B2060" t="s">
        <v>76</v>
      </c>
      <c r="C2060" t="s">
        <v>23</v>
      </c>
      <c r="D2060">
        <v>3143</v>
      </c>
      <c r="E2060">
        <v>92727</v>
      </c>
      <c r="F2060" t="s">
        <v>7</v>
      </c>
    </row>
    <row r="2061" spans="1:6" x14ac:dyDescent="0.3">
      <c r="A2061">
        <v>2022</v>
      </c>
      <c r="B2061" t="s">
        <v>76</v>
      </c>
      <c r="C2061" t="s">
        <v>24</v>
      </c>
      <c r="D2061">
        <v>1581</v>
      </c>
      <c r="E2061">
        <v>47422</v>
      </c>
      <c r="F2061" t="s">
        <v>7</v>
      </c>
    </row>
    <row r="2062" spans="1:6" x14ac:dyDescent="0.3">
      <c r="A2062">
        <v>2022</v>
      </c>
      <c r="B2062" t="s">
        <v>76</v>
      </c>
      <c r="C2062" t="s">
        <v>25</v>
      </c>
      <c r="D2062">
        <v>720</v>
      </c>
      <c r="E2062">
        <v>52887</v>
      </c>
      <c r="F2062" t="s">
        <v>9</v>
      </c>
    </row>
    <row r="2063" spans="1:6" x14ac:dyDescent="0.3">
      <c r="A2063">
        <v>2022</v>
      </c>
      <c r="B2063" t="s">
        <v>76</v>
      </c>
      <c r="C2063" t="s">
        <v>26</v>
      </c>
      <c r="D2063">
        <v>999</v>
      </c>
      <c r="E2063">
        <v>70628</v>
      </c>
      <c r="F2063" t="s">
        <v>9</v>
      </c>
    </row>
    <row r="2064" spans="1:6" x14ac:dyDescent="0.3">
      <c r="A2064">
        <v>2021</v>
      </c>
      <c r="B2064" t="s">
        <v>61</v>
      </c>
      <c r="C2064" t="s">
        <v>33</v>
      </c>
      <c r="D2064">
        <v>20106</v>
      </c>
      <c r="E2064">
        <v>68008</v>
      </c>
      <c r="F2064" t="s">
        <v>7</v>
      </c>
    </row>
    <row r="2065" spans="1:6" x14ac:dyDescent="0.3">
      <c r="A2065">
        <v>2021</v>
      </c>
      <c r="B2065" t="s">
        <v>61</v>
      </c>
      <c r="C2065" t="s">
        <v>34</v>
      </c>
      <c r="D2065">
        <v>12808</v>
      </c>
      <c r="E2065">
        <v>86647</v>
      </c>
      <c r="F2065" t="s">
        <v>7</v>
      </c>
    </row>
    <row r="2066" spans="1:6" x14ac:dyDescent="0.3">
      <c r="A2066">
        <v>2021</v>
      </c>
      <c r="B2066" t="s">
        <v>61</v>
      </c>
      <c r="C2066" t="s">
        <v>35</v>
      </c>
      <c r="D2066">
        <v>52040</v>
      </c>
      <c r="E2066">
        <v>100022</v>
      </c>
      <c r="F2066" t="s">
        <v>9</v>
      </c>
    </row>
    <row r="2067" spans="1:6" x14ac:dyDescent="0.3">
      <c r="A2067">
        <v>2021</v>
      </c>
      <c r="B2067" t="s">
        <v>61</v>
      </c>
      <c r="C2067" t="s">
        <v>36</v>
      </c>
      <c r="D2067">
        <v>11347</v>
      </c>
      <c r="E2067">
        <v>70156</v>
      </c>
      <c r="F2067" t="s">
        <v>9</v>
      </c>
    </row>
    <row r="2068" spans="1:6" x14ac:dyDescent="0.3">
      <c r="A2068">
        <v>2021</v>
      </c>
      <c r="B2068" t="s">
        <v>61</v>
      </c>
      <c r="C2068" t="s">
        <v>37</v>
      </c>
      <c r="D2068">
        <v>112890</v>
      </c>
      <c r="E2068">
        <v>105615</v>
      </c>
      <c r="F2068" t="s">
        <v>9</v>
      </c>
    </row>
    <row r="2069" spans="1:6" x14ac:dyDescent="0.3">
      <c r="A2069">
        <v>2021</v>
      </c>
      <c r="B2069" t="s">
        <v>61</v>
      </c>
      <c r="C2069" t="s">
        <v>38</v>
      </c>
      <c r="D2069">
        <v>61321</v>
      </c>
      <c r="E2069">
        <v>73705</v>
      </c>
      <c r="F2069" t="s">
        <v>9</v>
      </c>
    </row>
    <row r="2070" spans="1:6" x14ac:dyDescent="0.3">
      <c r="A2070">
        <v>2021</v>
      </c>
      <c r="B2070" t="s">
        <v>61</v>
      </c>
      <c r="C2070" t="s">
        <v>39</v>
      </c>
      <c r="D2070">
        <v>5198</v>
      </c>
      <c r="E2070">
        <v>69897</v>
      </c>
      <c r="F2070" t="s">
        <v>9</v>
      </c>
    </row>
    <row r="2071" spans="1:6" x14ac:dyDescent="0.3">
      <c r="A2071">
        <v>2021</v>
      </c>
      <c r="B2071" t="s">
        <v>61</v>
      </c>
      <c r="C2071" t="s">
        <v>40</v>
      </c>
      <c r="D2071">
        <v>54330</v>
      </c>
      <c r="E2071">
        <v>72752</v>
      </c>
      <c r="F2071" t="s">
        <v>7</v>
      </c>
    </row>
    <row r="2072" spans="1:6" x14ac:dyDescent="0.3">
      <c r="A2072">
        <v>2021</v>
      </c>
      <c r="B2072" t="s">
        <v>61</v>
      </c>
      <c r="C2072" t="s">
        <v>41</v>
      </c>
      <c r="D2072">
        <v>21148</v>
      </c>
      <c r="E2072">
        <v>60841</v>
      </c>
      <c r="F2072" t="s">
        <v>7</v>
      </c>
    </row>
    <row r="2073" spans="1:6" x14ac:dyDescent="0.3">
      <c r="A2073">
        <v>2021</v>
      </c>
      <c r="B2073" t="s">
        <v>61</v>
      </c>
      <c r="C2073" t="s">
        <v>42</v>
      </c>
      <c r="D2073">
        <v>26161</v>
      </c>
      <c r="E2073">
        <v>79460</v>
      </c>
      <c r="F2073" t="s">
        <v>9</v>
      </c>
    </row>
    <row r="2074" spans="1:6" x14ac:dyDescent="0.3">
      <c r="A2074">
        <v>2021</v>
      </c>
      <c r="B2074" t="s">
        <v>61</v>
      </c>
      <c r="C2074" t="s">
        <v>43</v>
      </c>
      <c r="D2074">
        <v>64541</v>
      </c>
      <c r="E2074">
        <v>87681</v>
      </c>
      <c r="F2074" t="s">
        <v>7</v>
      </c>
    </row>
    <row r="2075" spans="1:6" x14ac:dyDescent="0.3">
      <c r="A2075">
        <v>2021</v>
      </c>
      <c r="B2075" t="s">
        <v>61</v>
      </c>
      <c r="C2075" t="s">
        <v>44</v>
      </c>
      <c r="D2075">
        <v>9043</v>
      </c>
      <c r="E2075">
        <v>74454</v>
      </c>
      <c r="F2075" t="s">
        <v>7</v>
      </c>
    </row>
    <row r="2076" spans="1:6" x14ac:dyDescent="0.3">
      <c r="A2076">
        <v>2021</v>
      </c>
      <c r="B2076" t="s">
        <v>61</v>
      </c>
      <c r="C2076" t="s">
        <v>45</v>
      </c>
      <c r="D2076">
        <v>29329</v>
      </c>
      <c r="E2076">
        <v>58492</v>
      </c>
      <c r="F2076" t="s">
        <v>9</v>
      </c>
    </row>
    <row r="2077" spans="1:6" x14ac:dyDescent="0.3">
      <c r="A2077">
        <v>2021</v>
      </c>
      <c r="B2077" t="s">
        <v>61</v>
      </c>
      <c r="C2077" t="s">
        <v>46</v>
      </c>
      <c r="D2077">
        <v>5498</v>
      </c>
      <c r="E2077">
        <v>64619</v>
      </c>
      <c r="F2077" t="s">
        <v>9</v>
      </c>
    </row>
    <row r="2078" spans="1:6" x14ac:dyDescent="0.3">
      <c r="A2078">
        <v>2021</v>
      </c>
      <c r="B2078" t="s">
        <v>61</v>
      </c>
      <c r="C2078" t="s">
        <v>47</v>
      </c>
      <c r="D2078">
        <v>30774</v>
      </c>
      <c r="E2078">
        <v>68990</v>
      </c>
      <c r="F2078" t="s">
        <v>7</v>
      </c>
    </row>
    <row r="2079" spans="1:6" x14ac:dyDescent="0.3">
      <c r="A2079">
        <v>2021</v>
      </c>
      <c r="B2079" t="s">
        <v>61</v>
      </c>
      <c r="C2079" t="s">
        <v>48</v>
      </c>
      <c r="D2079">
        <v>139953</v>
      </c>
      <c r="E2079">
        <v>83197</v>
      </c>
      <c r="F2079" t="s">
        <v>7</v>
      </c>
    </row>
    <row r="2080" spans="1:6" x14ac:dyDescent="0.3">
      <c r="A2080">
        <v>2021</v>
      </c>
      <c r="B2080" t="s">
        <v>61</v>
      </c>
      <c r="C2080" t="s">
        <v>49</v>
      </c>
      <c r="D2080">
        <v>24485</v>
      </c>
      <c r="E2080">
        <v>70641</v>
      </c>
      <c r="F2080" t="s">
        <v>9</v>
      </c>
    </row>
    <row r="2081" spans="1:6" x14ac:dyDescent="0.3">
      <c r="A2081">
        <v>2021</v>
      </c>
      <c r="B2081" t="s">
        <v>61</v>
      </c>
      <c r="C2081" t="s">
        <v>50</v>
      </c>
      <c r="D2081">
        <v>5970</v>
      </c>
      <c r="E2081">
        <v>74986</v>
      </c>
      <c r="F2081" t="s">
        <v>7</v>
      </c>
    </row>
    <row r="2082" spans="1:6" x14ac:dyDescent="0.3">
      <c r="A2082">
        <v>2021</v>
      </c>
      <c r="B2082" t="s">
        <v>61</v>
      </c>
      <c r="C2082" t="s">
        <v>51</v>
      </c>
      <c r="D2082">
        <v>59342</v>
      </c>
      <c r="E2082">
        <v>96327</v>
      </c>
      <c r="F2082" t="s">
        <v>9</v>
      </c>
    </row>
    <row r="2083" spans="1:6" x14ac:dyDescent="0.3">
      <c r="A2083">
        <v>2021</v>
      </c>
      <c r="B2083" t="s">
        <v>61</v>
      </c>
      <c r="C2083" t="s">
        <v>52</v>
      </c>
      <c r="D2083">
        <v>41249</v>
      </c>
      <c r="E2083">
        <v>91460</v>
      </c>
      <c r="F2083" t="s">
        <v>7</v>
      </c>
    </row>
    <row r="2084" spans="1:6" x14ac:dyDescent="0.3">
      <c r="A2084">
        <v>2021</v>
      </c>
      <c r="B2084" t="s">
        <v>61</v>
      </c>
      <c r="C2084" t="s">
        <v>53</v>
      </c>
      <c r="D2084">
        <v>8381</v>
      </c>
      <c r="E2084">
        <v>58180</v>
      </c>
      <c r="F2084" t="s">
        <v>7</v>
      </c>
    </row>
    <row r="2085" spans="1:6" x14ac:dyDescent="0.3">
      <c r="A2085">
        <v>2021</v>
      </c>
      <c r="B2085" t="s">
        <v>61</v>
      </c>
      <c r="C2085" t="s">
        <v>54</v>
      </c>
      <c r="D2085">
        <v>26927</v>
      </c>
      <c r="E2085">
        <v>69192</v>
      </c>
      <c r="F2085" t="s">
        <v>9</v>
      </c>
    </row>
    <row r="2086" spans="1:6" x14ac:dyDescent="0.3">
      <c r="A2086">
        <v>2021</v>
      </c>
      <c r="B2086" t="s">
        <v>61</v>
      </c>
      <c r="C2086" t="s">
        <v>55</v>
      </c>
      <c r="D2086">
        <v>4728</v>
      </c>
      <c r="E2086">
        <v>62253</v>
      </c>
      <c r="F2086" t="s">
        <v>9</v>
      </c>
    </row>
    <row r="2087" spans="1:6" x14ac:dyDescent="0.3">
      <c r="A2087">
        <v>2021</v>
      </c>
      <c r="B2087" t="s">
        <v>62</v>
      </c>
      <c r="C2087" t="s">
        <v>6</v>
      </c>
      <c r="D2087">
        <v>13692</v>
      </c>
      <c r="E2087">
        <v>53785</v>
      </c>
      <c r="F2087" t="s">
        <v>7</v>
      </c>
    </row>
    <row r="2088" spans="1:6" x14ac:dyDescent="0.3">
      <c r="A2088">
        <v>2021</v>
      </c>
      <c r="B2088" t="s">
        <v>62</v>
      </c>
      <c r="C2088" t="s">
        <v>8</v>
      </c>
      <c r="D2088">
        <v>19924</v>
      </c>
      <c r="E2088">
        <v>58632</v>
      </c>
      <c r="F2088" t="s">
        <v>7</v>
      </c>
    </row>
    <row r="2089" spans="1:6" x14ac:dyDescent="0.3">
      <c r="A2089">
        <v>2021</v>
      </c>
      <c r="B2089" t="s">
        <v>62</v>
      </c>
      <c r="C2089" t="s">
        <v>10</v>
      </c>
      <c r="D2089">
        <v>15780</v>
      </c>
      <c r="E2089">
        <v>49983</v>
      </c>
      <c r="F2089" t="s">
        <v>9</v>
      </c>
    </row>
    <row r="2090" spans="1:6" x14ac:dyDescent="0.3">
      <c r="A2090">
        <v>2021</v>
      </c>
      <c r="B2090" t="s">
        <v>62</v>
      </c>
      <c r="C2090" t="s">
        <v>11</v>
      </c>
      <c r="D2090">
        <v>639529</v>
      </c>
      <c r="E2090">
        <v>59909</v>
      </c>
      <c r="F2090" t="s">
        <v>9</v>
      </c>
    </row>
    <row r="2091" spans="1:6" x14ac:dyDescent="0.3">
      <c r="A2091">
        <v>2021</v>
      </c>
      <c r="B2091" t="s">
        <v>62</v>
      </c>
      <c r="C2091" t="s">
        <v>12</v>
      </c>
      <c r="D2091">
        <v>21747</v>
      </c>
      <c r="E2091">
        <v>57600</v>
      </c>
      <c r="F2091" t="s">
        <v>9</v>
      </c>
    </row>
    <row r="2092" spans="1:6" x14ac:dyDescent="0.3">
      <c r="A2092">
        <v>2021</v>
      </c>
      <c r="B2092" t="s">
        <v>62</v>
      </c>
      <c r="C2092" t="s">
        <v>13</v>
      </c>
      <c r="D2092">
        <v>13478</v>
      </c>
      <c r="E2092">
        <v>63419</v>
      </c>
      <c r="F2092" t="s">
        <v>9</v>
      </c>
    </row>
    <row r="2093" spans="1:6" x14ac:dyDescent="0.3">
      <c r="A2093">
        <v>2021</v>
      </c>
      <c r="B2093" t="s">
        <v>62</v>
      </c>
      <c r="C2093" t="s">
        <v>14</v>
      </c>
      <c r="D2093">
        <v>5386</v>
      </c>
      <c r="E2093">
        <v>61284</v>
      </c>
      <c r="F2093" t="s">
        <v>9</v>
      </c>
    </row>
    <row r="2094" spans="1:6" x14ac:dyDescent="0.3">
      <c r="A2094">
        <v>2021</v>
      </c>
      <c r="B2094" t="s">
        <v>62</v>
      </c>
      <c r="C2094" t="s">
        <v>15</v>
      </c>
      <c r="D2094">
        <v>76615</v>
      </c>
      <c r="E2094">
        <v>58039</v>
      </c>
      <c r="F2094" t="s">
        <v>7</v>
      </c>
    </row>
    <row r="2095" spans="1:6" x14ac:dyDescent="0.3">
      <c r="A2095">
        <v>2021</v>
      </c>
      <c r="B2095" t="s">
        <v>62</v>
      </c>
      <c r="C2095" t="s">
        <v>16</v>
      </c>
      <c r="D2095">
        <v>29998</v>
      </c>
      <c r="E2095">
        <v>59810</v>
      </c>
      <c r="F2095" t="s">
        <v>7</v>
      </c>
    </row>
    <row r="2096" spans="1:6" x14ac:dyDescent="0.3">
      <c r="A2096">
        <v>2021</v>
      </c>
      <c r="B2096" t="s">
        <v>62</v>
      </c>
      <c r="C2096" t="s">
        <v>17</v>
      </c>
      <c r="D2096">
        <v>8163</v>
      </c>
      <c r="E2096">
        <v>49475</v>
      </c>
      <c r="F2096" t="s">
        <v>9</v>
      </c>
    </row>
    <row r="2097" spans="1:6" x14ac:dyDescent="0.3">
      <c r="A2097">
        <v>2021</v>
      </c>
      <c r="B2097" t="s">
        <v>62</v>
      </c>
      <c r="C2097" t="s">
        <v>18</v>
      </c>
      <c r="D2097">
        <v>35102</v>
      </c>
      <c r="E2097">
        <v>58038</v>
      </c>
      <c r="F2097" t="s">
        <v>7</v>
      </c>
    </row>
    <row r="2098" spans="1:6" x14ac:dyDescent="0.3">
      <c r="A2098">
        <v>2021</v>
      </c>
      <c r="B2098" t="s">
        <v>62</v>
      </c>
      <c r="C2098" t="s">
        <v>19</v>
      </c>
      <c r="D2098">
        <v>16247</v>
      </c>
      <c r="E2098">
        <v>55107</v>
      </c>
      <c r="F2098" t="s">
        <v>7</v>
      </c>
    </row>
    <row r="2099" spans="1:6" x14ac:dyDescent="0.3">
      <c r="A2099">
        <v>2021</v>
      </c>
      <c r="B2099" t="s">
        <v>62</v>
      </c>
      <c r="C2099" t="s">
        <v>20</v>
      </c>
      <c r="D2099">
        <v>11966</v>
      </c>
      <c r="E2099">
        <v>50392</v>
      </c>
      <c r="F2099" t="s">
        <v>9</v>
      </c>
    </row>
    <row r="2100" spans="1:6" x14ac:dyDescent="0.3">
      <c r="A2100">
        <v>2021</v>
      </c>
      <c r="B2100" t="s">
        <v>62</v>
      </c>
      <c r="C2100" t="s">
        <v>21</v>
      </c>
      <c r="D2100">
        <v>10085</v>
      </c>
      <c r="E2100">
        <v>49909</v>
      </c>
      <c r="F2100" t="s">
        <v>9</v>
      </c>
    </row>
    <row r="2101" spans="1:6" x14ac:dyDescent="0.3">
      <c r="A2101">
        <v>2021</v>
      </c>
      <c r="B2101" t="s">
        <v>62</v>
      </c>
      <c r="C2101" t="s">
        <v>22</v>
      </c>
      <c r="D2101">
        <v>18442</v>
      </c>
      <c r="E2101">
        <v>55141</v>
      </c>
      <c r="F2101" t="s">
        <v>7</v>
      </c>
    </row>
    <row r="2102" spans="1:6" x14ac:dyDescent="0.3">
      <c r="A2102">
        <v>2021</v>
      </c>
      <c r="B2102" t="s">
        <v>62</v>
      </c>
      <c r="C2102" t="s">
        <v>23</v>
      </c>
      <c r="D2102">
        <v>16110</v>
      </c>
      <c r="E2102">
        <v>50832</v>
      </c>
      <c r="F2102" t="s">
        <v>7</v>
      </c>
    </row>
    <row r="2103" spans="1:6" x14ac:dyDescent="0.3">
      <c r="A2103">
        <v>2021</v>
      </c>
      <c r="B2103" t="s">
        <v>62</v>
      </c>
      <c r="C2103" t="s">
        <v>24</v>
      </c>
      <c r="D2103">
        <v>5474</v>
      </c>
      <c r="E2103">
        <v>55342</v>
      </c>
      <c r="F2103" t="s">
        <v>9</v>
      </c>
    </row>
    <row r="2104" spans="1:6" x14ac:dyDescent="0.3">
      <c r="A2104">
        <v>2021</v>
      </c>
      <c r="B2104" t="s">
        <v>62</v>
      </c>
      <c r="C2104" t="s">
        <v>25</v>
      </c>
      <c r="D2104">
        <v>21419</v>
      </c>
      <c r="E2104">
        <v>61476</v>
      </c>
      <c r="F2104" t="s">
        <v>7</v>
      </c>
    </row>
    <row r="2105" spans="1:6" x14ac:dyDescent="0.3">
      <c r="A2105">
        <v>2021</v>
      </c>
      <c r="B2105" t="s">
        <v>62</v>
      </c>
      <c r="C2105" t="s">
        <v>26</v>
      </c>
      <c r="D2105">
        <v>68761</v>
      </c>
      <c r="E2105">
        <v>65886</v>
      </c>
      <c r="F2105" t="s">
        <v>9</v>
      </c>
    </row>
    <row r="2106" spans="1:6" x14ac:dyDescent="0.3">
      <c r="A2106">
        <v>2021</v>
      </c>
      <c r="B2106" t="s">
        <v>62</v>
      </c>
      <c r="C2106" t="s">
        <v>27</v>
      </c>
      <c r="D2106">
        <v>25357</v>
      </c>
      <c r="E2106">
        <v>56845</v>
      </c>
      <c r="F2106" t="s">
        <v>7</v>
      </c>
    </row>
    <row r="2107" spans="1:6" x14ac:dyDescent="0.3">
      <c r="A2107">
        <v>2021</v>
      </c>
      <c r="B2107" t="s">
        <v>62</v>
      </c>
      <c r="C2107" t="s">
        <v>28</v>
      </c>
      <c r="D2107">
        <v>20728</v>
      </c>
      <c r="E2107">
        <v>58656</v>
      </c>
      <c r="F2107" t="s">
        <v>7</v>
      </c>
    </row>
    <row r="2108" spans="1:6" x14ac:dyDescent="0.3">
      <c r="A2108">
        <v>2021</v>
      </c>
      <c r="B2108" t="s">
        <v>62</v>
      </c>
      <c r="C2108" t="s">
        <v>29</v>
      </c>
      <c r="D2108">
        <v>7557</v>
      </c>
      <c r="E2108">
        <v>48620</v>
      </c>
      <c r="F2108" t="s">
        <v>9</v>
      </c>
    </row>
    <row r="2109" spans="1:6" x14ac:dyDescent="0.3">
      <c r="A2109">
        <v>2021</v>
      </c>
      <c r="B2109" t="s">
        <v>62</v>
      </c>
      <c r="C2109" t="s">
        <v>30</v>
      </c>
      <c r="D2109">
        <v>52078</v>
      </c>
      <c r="E2109">
        <v>53562</v>
      </c>
      <c r="F2109" t="s">
        <v>9</v>
      </c>
    </row>
    <row r="2110" spans="1:6" x14ac:dyDescent="0.3">
      <c r="A2110">
        <v>2021</v>
      </c>
      <c r="B2110" t="s">
        <v>62</v>
      </c>
      <c r="C2110" t="s">
        <v>31</v>
      </c>
      <c r="D2110">
        <v>4834</v>
      </c>
      <c r="E2110">
        <v>55258</v>
      </c>
      <c r="F2110" t="s">
        <v>7</v>
      </c>
    </row>
    <row r="2111" spans="1:6" x14ac:dyDescent="0.3">
      <c r="A2111">
        <v>2021</v>
      </c>
      <c r="B2111" t="s">
        <v>62</v>
      </c>
      <c r="C2111" t="s">
        <v>32</v>
      </c>
      <c r="D2111">
        <v>11559</v>
      </c>
      <c r="E2111">
        <v>54735</v>
      </c>
      <c r="F2111" t="s">
        <v>7</v>
      </c>
    </row>
    <row r="2112" spans="1:6" x14ac:dyDescent="0.3">
      <c r="A2112">
        <v>2021</v>
      </c>
      <c r="B2112" t="s">
        <v>62</v>
      </c>
      <c r="C2112" t="s">
        <v>33</v>
      </c>
      <c r="D2112">
        <v>8934</v>
      </c>
      <c r="E2112">
        <v>60808</v>
      </c>
      <c r="F2112" t="s">
        <v>9</v>
      </c>
    </row>
    <row r="2113" spans="1:6" x14ac:dyDescent="0.3">
      <c r="A2113">
        <v>2021</v>
      </c>
      <c r="B2113" t="s">
        <v>62</v>
      </c>
      <c r="C2113" t="s">
        <v>34</v>
      </c>
      <c r="D2113">
        <v>4773</v>
      </c>
      <c r="E2113">
        <v>64363</v>
      </c>
      <c r="F2113" t="s">
        <v>9</v>
      </c>
    </row>
    <row r="2114" spans="1:6" x14ac:dyDescent="0.3">
      <c r="A2114">
        <v>2021</v>
      </c>
      <c r="B2114" t="s">
        <v>62</v>
      </c>
      <c r="C2114" t="s">
        <v>35</v>
      </c>
      <c r="D2114">
        <v>40687</v>
      </c>
      <c r="E2114">
        <v>61124</v>
      </c>
      <c r="F2114" t="s">
        <v>9</v>
      </c>
    </row>
    <row r="2115" spans="1:6" x14ac:dyDescent="0.3">
      <c r="A2115">
        <v>2021</v>
      </c>
      <c r="B2115" t="s">
        <v>62</v>
      </c>
      <c r="C2115" t="s">
        <v>36</v>
      </c>
      <c r="D2115">
        <v>10974</v>
      </c>
      <c r="E2115">
        <v>48852</v>
      </c>
      <c r="F2115" t="s">
        <v>9</v>
      </c>
    </row>
    <row r="2116" spans="1:6" x14ac:dyDescent="0.3">
      <c r="A2116">
        <v>2021</v>
      </c>
      <c r="B2116" t="s">
        <v>62</v>
      </c>
      <c r="C2116" t="s">
        <v>37</v>
      </c>
      <c r="D2116">
        <v>67202</v>
      </c>
      <c r="E2116">
        <v>60638</v>
      </c>
      <c r="F2116" t="s">
        <v>9</v>
      </c>
    </row>
    <row r="2117" spans="1:6" x14ac:dyDescent="0.3">
      <c r="A2117">
        <v>2021</v>
      </c>
      <c r="B2117" t="s">
        <v>62</v>
      </c>
      <c r="C2117" t="s">
        <v>38</v>
      </c>
      <c r="D2117">
        <v>28199</v>
      </c>
      <c r="E2117">
        <v>56123</v>
      </c>
      <c r="F2117" t="s">
        <v>7</v>
      </c>
    </row>
    <row r="2118" spans="1:6" x14ac:dyDescent="0.3">
      <c r="A2118">
        <v>2021</v>
      </c>
      <c r="B2118" t="s">
        <v>62</v>
      </c>
      <c r="C2118" t="s">
        <v>39</v>
      </c>
      <c r="D2118">
        <v>2581</v>
      </c>
      <c r="E2118">
        <v>58585</v>
      </c>
      <c r="F2118" t="s">
        <v>7</v>
      </c>
    </row>
    <row r="2119" spans="1:6" x14ac:dyDescent="0.3">
      <c r="A2119">
        <v>2021</v>
      </c>
      <c r="B2119" t="s">
        <v>62</v>
      </c>
      <c r="C2119" t="s">
        <v>40</v>
      </c>
      <c r="D2119">
        <v>35525</v>
      </c>
      <c r="E2119">
        <v>53891</v>
      </c>
      <c r="F2119" t="s">
        <v>9</v>
      </c>
    </row>
    <row r="2120" spans="1:6" x14ac:dyDescent="0.3">
      <c r="A2120">
        <v>2021</v>
      </c>
      <c r="B2120" t="s">
        <v>62</v>
      </c>
      <c r="C2120" t="s">
        <v>41</v>
      </c>
      <c r="D2120">
        <v>13345</v>
      </c>
      <c r="E2120">
        <v>52841</v>
      </c>
      <c r="F2120" t="s">
        <v>7</v>
      </c>
    </row>
    <row r="2121" spans="1:6" x14ac:dyDescent="0.3">
      <c r="A2121">
        <v>2021</v>
      </c>
      <c r="B2121" t="s">
        <v>62</v>
      </c>
      <c r="C2121" t="s">
        <v>42</v>
      </c>
      <c r="D2121">
        <v>16113</v>
      </c>
      <c r="E2121">
        <v>57842</v>
      </c>
      <c r="F2121" t="s">
        <v>7</v>
      </c>
    </row>
    <row r="2122" spans="1:6" x14ac:dyDescent="0.3">
      <c r="A2122">
        <v>2021</v>
      </c>
      <c r="B2122" t="s">
        <v>62</v>
      </c>
      <c r="C2122" t="s">
        <v>43</v>
      </c>
      <c r="D2122">
        <v>57945</v>
      </c>
      <c r="E2122">
        <v>59416</v>
      </c>
      <c r="F2122" t="s">
        <v>9</v>
      </c>
    </row>
    <row r="2123" spans="1:6" x14ac:dyDescent="0.3">
      <c r="A2123">
        <v>2021</v>
      </c>
      <c r="B2123" t="s">
        <v>62</v>
      </c>
      <c r="C2123" t="s">
        <v>44</v>
      </c>
      <c r="D2123">
        <v>4664</v>
      </c>
      <c r="E2123">
        <v>56458</v>
      </c>
      <c r="F2123" t="s">
        <v>9</v>
      </c>
    </row>
    <row r="2124" spans="1:6" x14ac:dyDescent="0.3">
      <c r="A2124">
        <v>2021</v>
      </c>
      <c r="B2124" t="s">
        <v>62</v>
      </c>
      <c r="C2124" t="s">
        <v>45</v>
      </c>
      <c r="D2124">
        <v>12757</v>
      </c>
      <c r="E2124">
        <v>53296</v>
      </c>
      <c r="F2124" t="s">
        <v>7</v>
      </c>
    </row>
    <row r="2125" spans="1:6" x14ac:dyDescent="0.3">
      <c r="A2125">
        <v>2021</v>
      </c>
      <c r="B2125" t="s">
        <v>62</v>
      </c>
      <c r="C2125" t="s">
        <v>46</v>
      </c>
      <c r="D2125">
        <v>2904</v>
      </c>
      <c r="E2125">
        <v>58412</v>
      </c>
      <c r="F2125" t="s">
        <v>7</v>
      </c>
    </row>
    <row r="2126" spans="1:6" x14ac:dyDescent="0.3">
      <c r="A2126">
        <v>2021</v>
      </c>
      <c r="B2126" t="s">
        <v>62</v>
      </c>
      <c r="C2126" t="s">
        <v>47</v>
      </c>
      <c r="D2126">
        <v>16563</v>
      </c>
      <c r="E2126">
        <v>59183</v>
      </c>
      <c r="F2126" t="s">
        <v>9</v>
      </c>
    </row>
    <row r="2127" spans="1:6" x14ac:dyDescent="0.3">
      <c r="A2127">
        <v>2021</v>
      </c>
      <c r="B2127" t="s">
        <v>62</v>
      </c>
      <c r="C2127" t="s">
        <v>48</v>
      </c>
      <c r="D2127">
        <v>94237</v>
      </c>
      <c r="E2127">
        <v>55322</v>
      </c>
      <c r="F2127" t="s">
        <v>7</v>
      </c>
    </row>
    <row r="2128" spans="1:6" x14ac:dyDescent="0.3">
      <c r="A2128">
        <v>2021</v>
      </c>
      <c r="B2128" t="s">
        <v>62</v>
      </c>
      <c r="C2128" t="s">
        <v>49</v>
      </c>
      <c r="D2128">
        <v>12857</v>
      </c>
      <c r="E2128">
        <v>50983</v>
      </c>
      <c r="F2128" t="s">
        <v>9</v>
      </c>
    </row>
    <row r="2129" spans="1:6" x14ac:dyDescent="0.3">
      <c r="A2129">
        <v>2021</v>
      </c>
      <c r="B2129" t="s">
        <v>62</v>
      </c>
      <c r="C2129" t="s">
        <v>50</v>
      </c>
      <c r="D2129">
        <v>2503</v>
      </c>
      <c r="E2129">
        <v>54501</v>
      </c>
      <c r="F2129" t="s">
        <v>7</v>
      </c>
    </row>
    <row r="2130" spans="1:6" x14ac:dyDescent="0.3">
      <c r="A2130">
        <v>2021</v>
      </c>
      <c r="B2130" t="s">
        <v>62</v>
      </c>
      <c r="C2130" t="s">
        <v>51</v>
      </c>
      <c r="D2130">
        <v>50144</v>
      </c>
      <c r="E2130">
        <v>56876</v>
      </c>
      <c r="F2130" t="s">
        <v>7</v>
      </c>
    </row>
    <row r="2131" spans="1:6" x14ac:dyDescent="0.3">
      <c r="A2131">
        <v>2021</v>
      </c>
      <c r="B2131" t="s">
        <v>62</v>
      </c>
      <c r="C2131" t="s">
        <v>52</v>
      </c>
      <c r="D2131">
        <v>64023</v>
      </c>
      <c r="E2131">
        <v>59267</v>
      </c>
      <c r="F2131" t="s">
        <v>9</v>
      </c>
    </row>
    <row r="2132" spans="1:6" x14ac:dyDescent="0.3">
      <c r="A2132">
        <v>2021</v>
      </c>
      <c r="B2132" t="s">
        <v>62</v>
      </c>
      <c r="C2132" t="s">
        <v>53</v>
      </c>
      <c r="D2132">
        <v>5755</v>
      </c>
      <c r="E2132">
        <v>53876</v>
      </c>
      <c r="F2132" t="s">
        <v>9</v>
      </c>
    </row>
    <row r="2133" spans="1:6" x14ac:dyDescent="0.3">
      <c r="A2133">
        <v>2021</v>
      </c>
      <c r="B2133" t="s">
        <v>62</v>
      </c>
      <c r="C2133" t="s">
        <v>54</v>
      </c>
      <c r="D2133">
        <v>29257</v>
      </c>
      <c r="E2133">
        <v>56951</v>
      </c>
      <c r="F2133" t="s">
        <v>7</v>
      </c>
    </row>
    <row r="2134" spans="1:6" x14ac:dyDescent="0.3">
      <c r="A2134">
        <v>2021</v>
      </c>
      <c r="B2134" t="s">
        <v>62</v>
      </c>
      <c r="C2134" t="s">
        <v>55</v>
      </c>
      <c r="D2134">
        <v>3384</v>
      </c>
      <c r="E2134">
        <v>50083</v>
      </c>
      <c r="F2134" t="s">
        <v>7</v>
      </c>
    </row>
    <row r="2135" spans="1:6" x14ac:dyDescent="0.3">
      <c r="A2135">
        <v>2021</v>
      </c>
      <c r="B2135" t="s">
        <v>63</v>
      </c>
      <c r="C2135" t="s">
        <v>6</v>
      </c>
      <c r="D2135">
        <v>11180</v>
      </c>
      <c r="E2135">
        <v>23618</v>
      </c>
      <c r="F2135" t="s">
        <v>9</v>
      </c>
    </row>
    <row r="2136" spans="1:6" x14ac:dyDescent="0.3">
      <c r="A2136">
        <v>2021</v>
      </c>
      <c r="B2136" t="s">
        <v>60</v>
      </c>
      <c r="C2136" t="s">
        <v>37</v>
      </c>
      <c r="D2136">
        <v>63310</v>
      </c>
      <c r="E2136">
        <v>197494</v>
      </c>
      <c r="F2136" t="s">
        <v>9</v>
      </c>
    </row>
    <row r="2137" spans="1:6" x14ac:dyDescent="0.3">
      <c r="A2137">
        <v>2021</v>
      </c>
      <c r="B2137" t="s">
        <v>60</v>
      </c>
      <c r="C2137" t="s">
        <v>38</v>
      </c>
      <c r="D2137">
        <v>28672</v>
      </c>
      <c r="E2137">
        <v>95886</v>
      </c>
      <c r="F2137" t="s">
        <v>9</v>
      </c>
    </row>
    <row r="2138" spans="1:6" x14ac:dyDescent="0.3">
      <c r="A2138">
        <v>2021</v>
      </c>
      <c r="B2138" t="s">
        <v>60</v>
      </c>
      <c r="C2138" t="s">
        <v>39</v>
      </c>
      <c r="D2138">
        <v>2985</v>
      </c>
      <c r="E2138">
        <v>71784</v>
      </c>
      <c r="F2138" t="s">
        <v>9</v>
      </c>
    </row>
    <row r="2139" spans="1:6" x14ac:dyDescent="0.3">
      <c r="A2139">
        <v>2021</v>
      </c>
      <c r="B2139" t="s">
        <v>60</v>
      </c>
      <c r="C2139" t="s">
        <v>40</v>
      </c>
      <c r="D2139">
        <v>29119</v>
      </c>
      <c r="E2139">
        <v>81683</v>
      </c>
      <c r="F2139" t="s">
        <v>9</v>
      </c>
    </row>
    <row r="2140" spans="1:6" x14ac:dyDescent="0.3">
      <c r="A2140">
        <v>2021</v>
      </c>
      <c r="B2140" t="s">
        <v>60</v>
      </c>
      <c r="C2140" t="s">
        <v>41</v>
      </c>
      <c r="D2140">
        <v>11672</v>
      </c>
      <c r="E2140">
        <v>65814</v>
      </c>
      <c r="F2140" t="s">
        <v>7</v>
      </c>
    </row>
    <row r="2141" spans="1:6" x14ac:dyDescent="0.3">
      <c r="A2141">
        <v>2021</v>
      </c>
      <c r="B2141" t="s">
        <v>60</v>
      </c>
      <c r="C2141" t="s">
        <v>42</v>
      </c>
      <c r="D2141">
        <v>13190</v>
      </c>
      <c r="E2141">
        <v>79291</v>
      </c>
      <c r="F2141" t="s">
        <v>7</v>
      </c>
    </row>
    <row r="2142" spans="1:6" x14ac:dyDescent="0.3">
      <c r="A2142">
        <v>2021</v>
      </c>
      <c r="B2142" t="s">
        <v>60</v>
      </c>
      <c r="C2142" t="s">
        <v>43</v>
      </c>
      <c r="D2142">
        <v>29264</v>
      </c>
      <c r="E2142">
        <v>96778</v>
      </c>
      <c r="F2142" t="s">
        <v>9</v>
      </c>
    </row>
    <row r="2143" spans="1:6" x14ac:dyDescent="0.3">
      <c r="A2143">
        <v>2021</v>
      </c>
      <c r="B2143" t="s">
        <v>60</v>
      </c>
      <c r="C2143" t="s">
        <v>44</v>
      </c>
      <c r="D2143">
        <v>2934</v>
      </c>
      <c r="E2143">
        <v>97537</v>
      </c>
      <c r="F2143" t="s">
        <v>7</v>
      </c>
    </row>
    <row r="2144" spans="1:6" x14ac:dyDescent="0.3">
      <c r="A2144">
        <v>2021</v>
      </c>
      <c r="B2144" t="s">
        <v>60</v>
      </c>
      <c r="C2144" t="s">
        <v>45</v>
      </c>
      <c r="D2144">
        <v>14196</v>
      </c>
      <c r="E2144">
        <v>70481</v>
      </c>
      <c r="F2144" t="s">
        <v>7</v>
      </c>
    </row>
    <row r="2145" spans="1:6" x14ac:dyDescent="0.3">
      <c r="A2145">
        <v>2021</v>
      </c>
      <c r="B2145" t="s">
        <v>60</v>
      </c>
      <c r="C2145" t="s">
        <v>46</v>
      </c>
      <c r="D2145">
        <v>3315</v>
      </c>
      <c r="E2145">
        <v>69499</v>
      </c>
      <c r="F2145" t="s">
        <v>9</v>
      </c>
    </row>
    <row r="2146" spans="1:6" x14ac:dyDescent="0.3">
      <c r="A2146">
        <v>2021</v>
      </c>
      <c r="B2146" t="s">
        <v>60</v>
      </c>
      <c r="C2146" t="s">
        <v>47</v>
      </c>
      <c r="D2146">
        <v>16270</v>
      </c>
      <c r="E2146">
        <v>83805</v>
      </c>
      <c r="F2146" t="s">
        <v>9</v>
      </c>
    </row>
    <row r="2147" spans="1:6" x14ac:dyDescent="0.3">
      <c r="A2147">
        <v>2021</v>
      </c>
      <c r="B2147" t="s">
        <v>60</v>
      </c>
      <c r="C2147" t="s">
        <v>48</v>
      </c>
      <c r="D2147">
        <v>76169</v>
      </c>
      <c r="E2147">
        <v>92718</v>
      </c>
      <c r="F2147" t="s">
        <v>7</v>
      </c>
    </row>
    <row r="2148" spans="1:6" x14ac:dyDescent="0.3">
      <c r="A2148">
        <v>2021</v>
      </c>
      <c r="B2148" t="s">
        <v>60</v>
      </c>
      <c r="C2148" t="s">
        <v>49</v>
      </c>
      <c r="D2148">
        <v>11885</v>
      </c>
      <c r="E2148">
        <v>76967</v>
      </c>
      <c r="F2148" t="s">
        <v>7</v>
      </c>
    </row>
    <row r="2149" spans="1:6" x14ac:dyDescent="0.3">
      <c r="A2149">
        <v>2021</v>
      </c>
      <c r="B2149" t="s">
        <v>60</v>
      </c>
      <c r="C2149" t="s">
        <v>50</v>
      </c>
      <c r="D2149">
        <v>1709</v>
      </c>
      <c r="E2149">
        <v>80642</v>
      </c>
      <c r="F2149" t="s">
        <v>9</v>
      </c>
    </row>
    <row r="2150" spans="1:6" x14ac:dyDescent="0.3">
      <c r="A2150">
        <v>2021</v>
      </c>
      <c r="B2150" t="s">
        <v>60</v>
      </c>
      <c r="C2150" t="s">
        <v>51</v>
      </c>
      <c r="D2150">
        <v>22249</v>
      </c>
      <c r="E2150">
        <v>94029</v>
      </c>
      <c r="F2150" t="s">
        <v>7</v>
      </c>
    </row>
    <row r="2151" spans="1:6" x14ac:dyDescent="0.3">
      <c r="A2151">
        <v>2021</v>
      </c>
      <c r="B2151" t="s">
        <v>60</v>
      </c>
      <c r="C2151" t="s">
        <v>52</v>
      </c>
      <c r="D2151">
        <v>17624</v>
      </c>
      <c r="E2151">
        <v>91242</v>
      </c>
      <c r="F2151" t="s">
        <v>9</v>
      </c>
    </row>
    <row r="2152" spans="1:6" x14ac:dyDescent="0.3">
      <c r="A2152">
        <v>2021</v>
      </c>
      <c r="B2152" t="s">
        <v>60</v>
      </c>
      <c r="C2152" t="s">
        <v>53</v>
      </c>
      <c r="D2152">
        <v>4003</v>
      </c>
      <c r="E2152">
        <v>60528</v>
      </c>
      <c r="F2152" t="s">
        <v>7</v>
      </c>
    </row>
    <row r="2153" spans="1:6" x14ac:dyDescent="0.3">
      <c r="A2153">
        <v>2021</v>
      </c>
      <c r="B2153" t="s">
        <v>60</v>
      </c>
      <c r="C2153" t="s">
        <v>54</v>
      </c>
      <c r="D2153">
        <v>14066</v>
      </c>
      <c r="E2153">
        <v>80040</v>
      </c>
      <c r="F2153" t="s">
        <v>7</v>
      </c>
    </row>
    <row r="2154" spans="1:6" x14ac:dyDescent="0.3">
      <c r="A2154">
        <v>2021</v>
      </c>
      <c r="B2154" t="s">
        <v>60</v>
      </c>
      <c r="C2154" t="s">
        <v>55</v>
      </c>
      <c r="D2154">
        <v>2306</v>
      </c>
      <c r="E2154">
        <v>66849</v>
      </c>
      <c r="F2154" t="s">
        <v>9</v>
      </c>
    </row>
    <row r="2155" spans="1:6" x14ac:dyDescent="0.3">
      <c r="A2155">
        <v>2021</v>
      </c>
      <c r="B2155" t="s">
        <v>61</v>
      </c>
      <c r="C2155" t="s">
        <v>6</v>
      </c>
      <c r="D2155">
        <v>22186</v>
      </c>
      <c r="E2155">
        <v>63061</v>
      </c>
      <c r="F2155" t="s">
        <v>9</v>
      </c>
    </row>
    <row r="2156" spans="1:6" x14ac:dyDescent="0.3">
      <c r="A2156">
        <v>2021</v>
      </c>
      <c r="B2156" t="s">
        <v>61</v>
      </c>
      <c r="C2156" t="s">
        <v>8</v>
      </c>
      <c r="D2156">
        <v>38940</v>
      </c>
      <c r="E2156">
        <v>64892</v>
      </c>
      <c r="F2156" t="s">
        <v>7</v>
      </c>
    </row>
    <row r="2157" spans="1:6" x14ac:dyDescent="0.3">
      <c r="A2157">
        <v>2021</v>
      </c>
      <c r="B2157" t="s">
        <v>61</v>
      </c>
      <c r="C2157" t="s">
        <v>10</v>
      </c>
      <c r="D2157">
        <v>14911</v>
      </c>
      <c r="E2157">
        <v>69354</v>
      </c>
      <c r="F2157" t="s">
        <v>7</v>
      </c>
    </row>
    <row r="2158" spans="1:6" x14ac:dyDescent="0.3">
      <c r="A2158">
        <v>2021</v>
      </c>
      <c r="B2158" t="s">
        <v>61</v>
      </c>
      <c r="C2158" t="s">
        <v>11</v>
      </c>
      <c r="D2158">
        <v>215691</v>
      </c>
      <c r="E2158">
        <v>101348</v>
      </c>
      <c r="F2158" t="s">
        <v>9</v>
      </c>
    </row>
    <row r="2159" spans="1:6" x14ac:dyDescent="0.3">
      <c r="A2159">
        <v>2021</v>
      </c>
      <c r="B2159" t="s">
        <v>61</v>
      </c>
      <c r="C2159" t="s">
        <v>12</v>
      </c>
      <c r="D2159">
        <v>55003</v>
      </c>
      <c r="E2159">
        <v>92477</v>
      </c>
      <c r="F2159" t="s">
        <v>9</v>
      </c>
    </row>
    <row r="2160" spans="1:6" x14ac:dyDescent="0.3">
      <c r="A2160">
        <v>2021</v>
      </c>
      <c r="B2160" t="s">
        <v>61</v>
      </c>
      <c r="C2160" t="s">
        <v>13</v>
      </c>
      <c r="D2160">
        <v>23755</v>
      </c>
      <c r="E2160">
        <v>98139</v>
      </c>
      <c r="F2160" t="s">
        <v>9</v>
      </c>
    </row>
    <row r="2161" spans="1:6" x14ac:dyDescent="0.3">
      <c r="A2161">
        <v>2021</v>
      </c>
      <c r="B2161" t="s">
        <v>61</v>
      </c>
      <c r="C2161" t="s">
        <v>14</v>
      </c>
      <c r="D2161">
        <v>9421</v>
      </c>
      <c r="E2161">
        <v>88658</v>
      </c>
      <c r="F2161" t="s">
        <v>9</v>
      </c>
    </row>
    <row r="2162" spans="1:6" x14ac:dyDescent="0.3">
      <c r="A2162">
        <v>2021</v>
      </c>
      <c r="B2162" t="s">
        <v>61</v>
      </c>
      <c r="C2162" t="s">
        <v>15</v>
      </c>
      <c r="D2162">
        <v>170397</v>
      </c>
      <c r="E2162">
        <v>69740</v>
      </c>
      <c r="F2162" t="s">
        <v>9</v>
      </c>
    </row>
    <row r="2163" spans="1:6" x14ac:dyDescent="0.3">
      <c r="A2163">
        <v>2021</v>
      </c>
      <c r="B2163" t="s">
        <v>61</v>
      </c>
      <c r="C2163" t="s">
        <v>16</v>
      </c>
      <c r="D2163">
        <v>56304</v>
      </c>
      <c r="E2163">
        <v>77861</v>
      </c>
      <c r="F2163" t="s">
        <v>7</v>
      </c>
    </row>
    <row r="2164" spans="1:6" x14ac:dyDescent="0.3">
      <c r="A2164">
        <v>2021</v>
      </c>
      <c r="B2164" t="s">
        <v>61</v>
      </c>
      <c r="C2164" t="s">
        <v>17</v>
      </c>
      <c r="D2164">
        <v>11359</v>
      </c>
      <c r="E2164">
        <v>61072</v>
      </c>
      <c r="F2164" t="s">
        <v>7</v>
      </c>
    </row>
    <row r="2165" spans="1:6" x14ac:dyDescent="0.3">
      <c r="A2165">
        <v>2021</v>
      </c>
      <c r="B2165" t="s">
        <v>61</v>
      </c>
      <c r="C2165" t="s">
        <v>18</v>
      </c>
      <c r="D2165">
        <v>75870</v>
      </c>
      <c r="E2165">
        <v>84228</v>
      </c>
      <c r="F2165" t="s">
        <v>9</v>
      </c>
    </row>
    <row r="2166" spans="1:6" x14ac:dyDescent="0.3">
      <c r="A2166">
        <v>2021</v>
      </c>
      <c r="B2166" t="s">
        <v>61</v>
      </c>
      <c r="C2166" t="s">
        <v>19</v>
      </c>
      <c r="D2166">
        <v>30165</v>
      </c>
      <c r="E2166">
        <v>59817</v>
      </c>
      <c r="F2166" t="s">
        <v>7</v>
      </c>
    </row>
    <row r="2167" spans="1:6" x14ac:dyDescent="0.3">
      <c r="A2167">
        <v>2021</v>
      </c>
      <c r="B2167" t="s">
        <v>61</v>
      </c>
      <c r="C2167" t="s">
        <v>20</v>
      </c>
      <c r="D2167">
        <v>16421</v>
      </c>
      <c r="E2167">
        <v>62755</v>
      </c>
      <c r="F2167" t="s">
        <v>7</v>
      </c>
    </row>
    <row r="2168" spans="1:6" x14ac:dyDescent="0.3">
      <c r="A2168">
        <v>2021</v>
      </c>
      <c r="B2168" t="s">
        <v>61</v>
      </c>
      <c r="C2168" t="s">
        <v>21</v>
      </c>
      <c r="D2168">
        <v>16598</v>
      </c>
      <c r="E2168">
        <v>70554</v>
      </c>
      <c r="F2168" t="s">
        <v>9</v>
      </c>
    </row>
    <row r="2169" spans="1:6" x14ac:dyDescent="0.3">
      <c r="A2169">
        <v>2021</v>
      </c>
      <c r="B2169" t="s">
        <v>61</v>
      </c>
      <c r="C2169" t="s">
        <v>22</v>
      </c>
      <c r="D2169">
        <v>20866</v>
      </c>
      <c r="E2169">
        <v>58511</v>
      </c>
      <c r="F2169" t="s">
        <v>9</v>
      </c>
    </row>
    <row r="2170" spans="1:6" x14ac:dyDescent="0.3">
      <c r="A2170">
        <v>2021</v>
      </c>
      <c r="B2170" t="s">
        <v>61</v>
      </c>
      <c r="C2170" t="s">
        <v>23</v>
      </c>
      <c r="D2170">
        <v>25304</v>
      </c>
      <c r="E2170">
        <v>63624</v>
      </c>
      <c r="F2170" t="s">
        <v>7</v>
      </c>
    </row>
    <row r="2171" spans="1:6" x14ac:dyDescent="0.3">
      <c r="A2171">
        <v>2021</v>
      </c>
      <c r="B2171" t="s">
        <v>61</v>
      </c>
      <c r="C2171" t="s">
        <v>24</v>
      </c>
      <c r="D2171">
        <v>10504</v>
      </c>
      <c r="E2171">
        <v>66893</v>
      </c>
      <c r="F2171" t="s">
        <v>7</v>
      </c>
    </row>
    <row r="2172" spans="1:6" x14ac:dyDescent="0.3">
      <c r="A2172">
        <v>2021</v>
      </c>
      <c r="B2172" t="s">
        <v>61</v>
      </c>
      <c r="C2172" t="s">
        <v>25</v>
      </c>
      <c r="D2172">
        <v>44172</v>
      </c>
      <c r="E2172">
        <v>88573</v>
      </c>
      <c r="F2172" t="s">
        <v>9</v>
      </c>
    </row>
    <row r="2173" spans="1:6" x14ac:dyDescent="0.3">
      <c r="A2173">
        <v>2021</v>
      </c>
      <c r="B2173" t="s">
        <v>61</v>
      </c>
      <c r="C2173" t="s">
        <v>26</v>
      </c>
      <c r="D2173">
        <v>47892</v>
      </c>
      <c r="E2173">
        <v>119872</v>
      </c>
      <c r="F2173" t="s">
        <v>7</v>
      </c>
    </row>
    <row r="2174" spans="1:6" x14ac:dyDescent="0.3">
      <c r="A2174">
        <v>2021</v>
      </c>
      <c r="B2174" t="s">
        <v>61</v>
      </c>
      <c r="C2174" t="s">
        <v>27</v>
      </c>
      <c r="D2174">
        <v>44483</v>
      </c>
      <c r="E2174">
        <v>76805</v>
      </c>
      <c r="F2174" t="s">
        <v>9</v>
      </c>
    </row>
    <row r="2175" spans="1:6" x14ac:dyDescent="0.3">
      <c r="A2175">
        <v>2021</v>
      </c>
      <c r="B2175" t="s">
        <v>61</v>
      </c>
      <c r="C2175" t="s">
        <v>28</v>
      </c>
      <c r="D2175">
        <v>32903</v>
      </c>
      <c r="E2175">
        <v>91736</v>
      </c>
      <c r="F2175" t="s">
        <v>7</v>
      </c>
    </row>
    <row r="2176" spans="1:6" x14ac:dyDescent="0.3">
      <c r="A2176">
        <v>2021</v>
      </c>
      <c r="B2176" t="s">
        <v>61</v>
      </c>
      <c r="C2176" t="s">
        <v>29</v>
      </c>
      <c r="D2176">
        <v>12421</v>
      </c>
      <c r="E2176">
        <v>49023</v>
      </c>
      <c r="F2176" t="s">
        <v>7</v>
      </c>
    </row>
    <row r="2177" spans="1:6" x14ac:dyDescent="0.3">
      <c r="A2177">
        <v>2021</v>
      </c>
      <c r="B2177" t="s">
        <v>61</v>
      </c>
      <c r="C2177" t="s">
        <v>30</v>
      </c>
      <c r="D2177">
        <v>34349</v>
      </c>
      <c r="E2177">
        <v>74700</v>
      </c>
      <c r="F2177" t="s">
        <v>9</v>
      </c>
    </row>
    <row r="2178" spans="1:6" x14ac:dyDescent="0.3">
      <c r="A2178">
        <v>2021</v>
      </c>
      <c r="B2178" t="s">
        <v>61</v>
      </c>
      <c r="C2178" t="s">
        <v>31</v>
      </c>
      <c r="D2178">
        <v>9482</v>
      </c>
      <c r="E2178">
        <v>60553</v>
      </c>
      <c r="F2178" t="s">
        <v>9</v>
      </c>
    </row>
    <row r="2179" spans="1:6" x14ac:dyDescent="0.3">
      <c r="A2179">
        <v>2021</v>
      </c>
      <c r="B2179" t="s">
        <v>61</v>
      </c>
      <c r="C2179" t="s">
        <v>32</v>
      </c>
      <c r="D2179">
        <v>11737</v>
      </c>
      <c r="E2179">
        <v>66603</v>
      </c>
      <c r="F2179" t="s">
        <v>7</v>
      </c>
    </row>
    <row r="2180" spans="1:6" x14ac:dyDescent="0.3">
      <c r="A2180">
        <v>2021</v>
      </c>
      <c r="B2180" t="s">
        <v>61</v>
      </c>
      <c r="C2180" t="s">
        <v>33</v>
      </c>
      <c r="D2180">
        <v>20106</v>
      </c>
      <c r="E2180">
        <v>68008</v>
      </c>
      <c r="F2180" t="s">
        <v>7</v>
      </c>
    </row>
    <row r="2181" spans="1:6" x14ac:dyDescent="0.3">
      <c r="A2181">
        <v>2021</v>
      </c>
      <c r="B2181" t="s">
        <v>61</v>
      </c>
      <c r="C2181" t="s">
        <v>34</v>
      </c>
      <c r="D2181">
        <v>12808</v>
      </c>
      <c r="E2181">
        <v>86647</v>
      </c>
      <c r="F2181" t="s">
        <v>9</v>
      </c>
    </row>
    <row r="2182" spans="1:6" x14ac:dyDescent="0.3">
      <c r="A2182">
        <v>2021</v>
      </c>
      <c r="B2182" t="s">
        <v>61</v>
      </c>
      <c r="C2182" t="s">
        <v>35</v>
      </c>
      <c r="D2182">
        <v>52040</v>
      </c>
      <c r="E2182">
        <v>100022</v>
      </c>
      <c r="F2182" t="s">
        <v>9</v>
      </c>
    </row>
    <row r="2183" spans="1:6" x14ac:dyDescent="0.3">
      <c r="A2183">
        <v>2021</v>
      </c>
      <c r="B2183" t="s">
        <v>61</v>
      </c>
      <c r="C2183" t="s">
        <v>36</v>
      </c>
      <c r="D2183">
        <v>11347</v>
      </c>
      <c r="E2183">
        <v>70156</v>
      </c>
      <c r="F2183" t="s">
        <v>9</v>
      </c>
    </row>
    <row r="2184" spans="1:6" x14ac:dyDescent="0.3">
      <c r="A2184">
        <v>2021</v>
      </c>
      <c r="B2184" t="s">
        <v>61</v>
      </c>
      <c r="C2184" t="s">
        <v>37</v>
      </c>
      <c r="D2184">
        <v>112890</v>
      </c>
      <c r="E2184">
        <v>105615</v>
      </c>
      <c r="F2184" t="s">
        <v>9</v>
      </c>
    </row>
    <row r="2185" spans="1:6" x14ac:dyDescent="0.3">
      <c r="A2185">
        <v>2021</v>
      </c>
      <c r="B2185" t="s">
        <v>61</v>
      </c>
      <c r="C2185" t="s">
        <v>38</v>
      </c>
      <c r="D2185">
        <v>61321</v>
      </c>
      <c r="E2185">
        <v>73705</v>
      </c>
      <c r="F2185" t="s">
        <v>9</v>
      </c>
    </row>
    <row r="2186" spans="1:6" x14ac:dyDescent="0.3">
      <c r="A2186">
        <v>2021</v>
      </c>
      <c r="B2186" t="s">
        <v>61</v>
      </c>
      <c r="C2186" t="s">
        <v>39</v>
      </c>
      <c r="D2186">
        <v>5198</v>
      </c>
      <c r="E2186">
        <v>69897</v>
      </c>
      <c r="F2186" t="s">
        <v>7</v>
      </c>
    </row>
    <row r="2187" spans="1:6" x14ac:dyDescent="0.3">
      <c r="A2187">
        <v>2021</v>
      </c>
      <c r="B2187" t="s">
        <v>61</v>
      </c>
      <c r="C2187" t="s">
        <v>40</v>
      </c>
      <c r="D2187">
        <v>54330</v>
      </c>
      <c r="E2187">
        <v>72752</v>
      </c>
      <c r="F2187" t="s">
        <v>7</v>
      </c>
    </row>
    <row r="2188" spans="1:6" x14ac:dyDescent="0.3">
      <c r="A2188">
        <v>2021</v>
      </c>
      <c r="B2188" t="s">
        <v>61</v>
      </c>
      <c r="C2188" t="s">
        <v>41</v>
      </c>
      <c r="D2188">
        <v>21148</v>
      </c>
      <c r="E2188">
        <v>60841</v>
      </c>
      <c r="F2188" t="s">
        <v>9</v>
      </c>
    </row>
    <row r="2189" spans="1:6" x14ac:dyDescent="0.3">
      <c r="A2189">
        <v>2021</v>
      </c>
      <c r="B2189" t="s">
        <v>61</v>
      </c>
      <c r="C2189" t="s">
        <v>42</v>
      </c>
      <c r="D2189">
        <v>26161</v>
      </c>
      <c r="E2189">
        <v>79460</v>
      </c>
      <c r="F2189" t="s">
        <v>7</v>
      </c>
    </row>
    <row r="2190" spans="1:6" x14ac:dyDescent="0.3">
      <c r="A2190">
        <v>2021</v>
      </c>
      <c r="B2190" t="s">
        <v>61</v>
      </c>
      <c r="C2190" t="s">
        <v>43</v>
      </c>
      <c r="D2190">
        <v>64541</v>
      </c>
      <c r="E2190">
        <v>87681</v>
      </c>
      <c r="F2190" t="s">
        <v>7</v>
      </c>
    </row>
    <row r="2191" spans="1:6" x14ac:dyDescent="0.3">
      <c r="A2191">
        <v>2021</v>
      </c>
      <c r="B2191" t="s">
        <v>61</v>
      </c>
      <c r="C2191" t="s">
        <v>44</v>
      </c>
      <c r="D2191">
        <v>9043</v>
      </c>
      <c r="E2191">
        <v>74454</v>
      </c>
      <c r="F2191" t="s">
        <v>9</v>
      </c>
    </row>
    <row r="2192" spans="1:6" x14ac:dyDescent="0.3">
      <c r="A2192">
        <v>2021</v>
      </c>
      <c r="B2192" t="s">
        <v>61</v>
      </c>
      <c r="C2192" t="s">
        <v>45</v>
      </c>
      <c r="D2192">
        <v>29329</v>
      </c>
      <c r="E2192">
        <v>58492</v>
      </c>
      <c r="F2192" t="s">
        <v>9</v>
      </c>
    </row>
    <row r="2193" spans="1:6" x14ac:dyDescent="0.3">
      <c r="A2193">
        <v>2021</v>
      </c>
      <c r="B2193" t="s">
        <v>61</v>
      </c>
      <c r="C2193" t="s">
        <v>46</v>
      </c>
      <c r="D2193">
        <v>5498</v>
      </c>
      <c r="E2193">
        <v>64619</v>
      </c>
      <c r="F2193" t="s">
        <v>7</v>
      </c>
    </row>
    <row r="2194" spans="1:6" x14ac:dyDescent="0.3">
      <c r="A2194">
        <v>2021</v>
      </c>
      <c r="B2194" t="s">
        <v>61</v>
      </c>
      <c r="C2194" t="s">
        <v>47</v>
      </c>
      <c r="D2194">
        <v>30774</v>
      </c>
      <c r="E2194">
        <v>68990</v>
      </c>
      <c r="F2194" t="s">
        <v>7</v>
      </c>
    </row>
    <row r="2195" spans="1:6" x14ac:dyDescent="0.3">
      <c r="A2195">
        <v>2021</v>
      </c>
      <c r="B2195" t="s">
        <v>61</v>
      </c>
      <c r="C2195" t="s">
        <v>48</v>
      </c>
      <c r="D2195">
        <v>139953</v>
      </c>
      <c r="E2195">
        <v>83197</v>
      </c>
      <c r="F2195" t="s">
        <v>9</v>
      </c>
    </row>
    <row r="2196" spans="1:6" x14ac:dyDescent="0.3">
      <c r="A2196">
        <v>2021</v>
      </c>
      <c r="B2196" t="s">
        <v>61</v>
      </c>
      <c r="C2196" t="s">
        <v>49</v>
      </c>
      <c r="D2196">
        <v>24485</v>
      </c>
      <c r="E2196">
        <v>70641</v>
      </c>
      <c r="F2196" t="s">
        <v>7</v>
      </c>
    </row>
    <row r="2197" spans="1:6" x14ac:dyDescent="0.3">
      <c r="A2197">
        <v>2021</v>
      </c>
      <c r="B2197" t="s">
        <v>61</v>
      </c>
      <c r="C2197" t="s">
        <v>50</v>
      </c>
      <c r="D2197">
        <v>5970</v>
      </c>
      <c r="E2197">
        <v>74986</v>
      </c>
      <c r="F2197" t="s">
        <v>9</v>
      </c>
    </row>
    <row r="2198" spans="1:6" x14ac:dyDescent="0.3">
      <c r="A2198">
        <v>2021</v>
      </c>
      <c r="B2198" t="s">
        <v>61</v>
      </c>
      <c r="C2198" t="s">
        <v>51</v>
      </c>
      <c r="D2198">
        <v>59342</v>
      </c>
      <c r="E2198">
        <v>96327</v>
      </c>
      <c r="F2198" t="s">
        <v>7</v>
      </c>
    </row>
    <row r="2199" spans="1:6" x14ac:dyDescent="0.3">
      <c r="A2199">
        <v>2021</v>
      </c>
      <c r="B2199" t="s">
        <v>61</v>
      </c>
      <c r="C2199" t="s">
        <v>52</v>
      </c>
      <c r="D2199">
        <v>41249</v>
      </c>
      <c r="E2199">
        <v>91460</v>
      </c>
      <c r="F2199" t="s">
        <v>7</v>
      </c>
    </row>
    <row r="2200" spans="1:6" x14ac:dyDescent="0.3">
      <c r="A2200">
        <v>2021</v>
      </c>
      <c r="B2200" t="s">
        <v>61</v>
      </c>
      <c r="C2200" t="s">
        <v>53</v>
      </c>
      <c r="D2200">
        <v>8381</v>
      </c>
      <c r="E2200">
        <v>58180</v>
      </c>
      <c r="F2200" t="s">
        <v>9</v>
      </c>
    </row>
    <row r="2201" spans="1:6" x14ac:dyDescent="0.3">
      <c r="A2201">
        <v>2021</v>
      </c>
      <c r="B2201" t="s">
        <v>61</v>
      </c>
      <c r="C2201" t="s">
        <v>54</v>
      </c>
      <c r="D2201">
        <v>26927</v>
      </c>
      <c r="E2201">
        <v>69192</v>
      </c>
      <c r="F2201" t="s">
        <v>9</v>
      </c>
    </row>
    <row r="2202" spans="1:6" x14ac:dyDescent="0.3">
      <c r="A2202">
        <v>2021</v>
      </c>
      <c r="B2202" t="s">
        <v>61</v>
      </c>
      <c r="C2202" t="s">
        <v>55</v>
      </c>
      <c r="D2202">
        <v>4728</v>
      </c>
      <c r="E2202">
        <v>62253</v>
      </c>
      <c r="F2202" t="s">
        <v>7</v>
      </c>
    </row>
    <row r="2203" spans="1:6" x14ac:dyDescent="0.3">
      <c r="A2203">
        <v>2021</v>
      </c>
      <c r="B2203" t="s">
        <v>62</v>
      </c>
      <c r="C2203" t="s">
        <v>6</v>
      </c>
      <c r="D2203">
        <v>13692</v>
      </c>
      <c r="E2203">
        <v>53785</v>
      </c>
      <c r="F2203" t="s">
        <v>7</v>
      </c>
    </row>
    <row r="2204" spans="1:6" x14ac:dyDescent="0.3">
      <c r="A2204">
        <v>2021</v>
      </c>
      <c r="B2204" t="s">
        <v>62</v>
      </c>
      <c r="C2204" t="s">
        <v>8</v>
      </c>
      <c r="D2204">
        <v>19924</v>
      </c>
      <c r="E2204">
        <v>58632</v>
      </c>
      <c r="F2204" t="s">
        <v>9</v>
      </c>
    </row>
    <row r="2205" spans="1:6" x14ac:dyDescent="0.3">
      <c r="A2205">
        <v>2021</v>
      </c>
      <c r="B2205" t="s">
        <v>62</v>
      </c>
      <c r="C2205" t="s">
        <v>10</v>
      </c>
      <c r="D2205">
        <v>15780</v>
      </c>
      <c r="E2205">
        <v>49983</v>
      </c>
      <c r="F2205" t="s">
        <v>9</v>
      </c>
    </row>
    <row r="2206" spans="1:6" x14ac:dyDescent="0.3">
      <c r="A2206">
        <v>2021</v>
      </c>
      <c r="B2206" t="s">
        <v>62</v>
      </c>
      <c r="C2206" t="s">
        <v>11</v>
      </c>
      <c r="D2206">
        <v>639529</v>
      </c>
      <c r="E2206">
        <v>59909</v>
      </c>
      <c r="F2206" t="s">
        <v>9</v>
      </c>
    </row>
    <row r="2207" spans="1:6" x14ac:dyDescent="0.3">
      <c r="A2207">
        <v>2021</v>
      </c>
      <c r="B2207" t="s">
        <v>62</v>
      </c>
      <c r="C2207" t="s">
        <v>12</v>
      </c>
      <c r="D2207">
        <v>21747</v>
      </c>
      <c r="E2207">
        <v>57600</v>
      </c>
      <c r="F2207" t="s">
        <v>9</v>
      </c>
    </row>
    <row r="2208" spans="1:6" x14ac:dyDescent="0.3">
      <c r="A2208">
        <v>2021</v>
      </c>
      <c r="B2208" t="s">
        <v>62</v>
      </c>
      <c r="C2208" t="s">
        <v>13</v>
      </c>
      <c r="D2208">
        <v>13478</v>
      </c>
      <c r="E2208">
        <v>63419</v>
      </c>
      <c r="F2208" t="s">
        <v>9</v>
      </c>
    </row>
    <row r="2209" spans="1:6" x14ac:dyDescent="0.3">
      <c r="A2209">
        <v>2021</v>
      </c>
      <c r="B2209" t="s">
        <v>62</v>
      </c>
      <c r="C2209" t="s">
        <v>14</v>
      </c>
      <c r="D2209">
        <v>5386</v>
      </c>
      <c r="E2209">
        <v>61284</v>
      </c>
      <c r="F2209" t="s">
        <v>7</v>
      </c>
    </row>
    <row r="2210" spans="1:6" x14ac:dyDescent="0.3">
      <c r="A2210">
        <v>2021</v>
      </c>
      <c r="B2210" t="s">
        <v>62</v>
      </c>
      <c r="C2210" t="s">
        <v>15</v>
      </c>
      <c r="D2210">
        <v>76615</v>
      </c>
      <c r="E2210">
        <v>58039</v>
      </c>
      <c r="F2210" t="s">
        <v>7</v>
      </c>
    </row>
    <row r="2211" spans="1:6" x14ac:dyDescent="0.3">
      <c r="A2211">
        <v>2021</v>
      </c>
      <c r="B2211" t="s">
        <v>62</v>
      </c>
      <c r="C2211" t="s">
        <v>16</v>
      </c>
      <c r="D2211">
        <v>29998</v>
      </c>
      <c r="E2211">
        <v>59810</v>
      </c>
      <c r="F2211" t="s">
        <v>9</v>
      </c>
    </row>
    <row r="2212" spans="1:6" x14ac:dyDescent="0.3">
      <c r="A2212">
        <v>2021</v>
      </c>
      <c r="B2212" t="s">
        <v>62</v>
      </c>
      <c r="C2212" t="s">
        <v>17</v>
      </c>
      <c r="D2212">
        <v>8163</v>
      </c>
      <c r="E2212">
        <v>49475</v>
      </c>
      <c r="F2212" t="s">
        <v>7</v>
      </c>
    </row>
    <row r="2213" spans="1:6" x14ac:dyDescent="0.3">
      <c r="A2213">
        <v>2021</v>
      </c>
      <c r="B2213" t="s">
        <v>62</v>
      </c>
      <c r="C2213" t="s">
        <v>18</v>
      </c>
      <c r="D2213">
        <v>35102</v>
      </c>
      <c r="E2213">
        <v>58038</v>
      </c>
      <c r="F2213" t="s">
        <v>7</v>
      </c>
    </row>
    <row r="2214" spans="1:6" x14ac:dyDescent="0.3">
      <c r="A2214">
        <v>2021</v>
      </c>
      <c r="B2214" t="s">
        <v>62</v>
      </c>
      <c r="C2214" t="s">
        <v>19</v>
      </c>
      <c r="D2214">
        <v>16247</v>
      </c>
      <c r="E2214">
        <v>55107</v>
      </c>
      <c r="F2214" t="s">
        <v>9</v>
      </c>
    </row>
    <row r="2215" spans="1:6" x14ac:dyDescent="0.3">
      <c r="A2215">
        <v>2021</v>
      </c>
      <c r="B2215" t="s">
        <v>62</v>
      </c>
      <c r="C2215" t="s">
        <v>20</v>
      </c>
      <c r="D2215">
        <v>11966</v>
      </c>
      <c r="E2215">
        <v>50392</v>
      </c>
      <c r="F2215" t="s">
        <v>9</v>
      </c>
    </row>
    <row r="2216" spans="1:6" x14ac:dyDescent="0.3">
      <c r="A2216">
        <v>2021</v>
      </c>
      <c r="B2216" t="s">
        <v>62</v>
      </c>
      <c r="C2216" t="s">
        <v>21</v>
      </c>
      <c r="D2216">
        <v>10085</v>
      </c>
      <c r="E2216">
        <v>49909</v>
      </c>
      <c r="F2216" t="s">
        <v>7</v>
      </c>
    </row>
    <row r="2217" spans="1:6" x14ac:dyDescent="0.3">
      <c r="A2217">
        <v>2021</v>
      </c>
      <c r="B2217" t="s">
        <v>62</v>
      </c>
      <c r="C2217" t="s">
        <v>22</v>
      </c>
      <c r="D2217">
        <v>18442</v>
      </c>
      <c r="E2217">
        <v>55141</v>
      </c>
      <c r="F2217" t="s">
        <v>7</v>
      </c>
    </row>
    <row r="2218" spans="1:6" x14ac:dyDescent="0.3">
      <c r="A2218">
        <v>2021</v>
      </c>
      <c r="B2218" t="s">
        <v>62</v>
      </c>
      <c r="C2218" t="s">
        <v>23</v>
      </c>
      <c r="D2218">
        <v>16110</v>
      </c>
      <c r="E2218">
        <v>50832</v>
      </c>
      <c r="F2218" t="s">
        <v>9</v>
      </c>
    </row>
    <row r="2219" spans="1:6" x14ac:dyDescent="0.3">
      <c r="A2219">
        <v>2021</v>
      </c>
      <c r="B2219" t="s">
        <v>62</v>
      </c>
      <c r="C2219" t="s">
        <v>24</v>
      </c>
      <c r="D2219">
        <v>5474</v>
      </c>
      <c r="E2219">
        <v>55342</v>
      </c>
      <c r="F2219" t="s">
        <v>7</v>
      </c>
    </row>
    <row r="2220" spans="1:6" x14ac:dyDescent="0.3">
      <c r="A2220">
        <v>2021</v>
      </c>
      <c r="B2220" t="s">
        <v>62</v>
      </c>
      <c r="C2220" t="s">
        <v>25</v>
      </c>
      <c r="D2220">
        <v>21419</v>
      </c>
      <c r="E2220">
        <v>61476</v>
      </c>
      <c r="F2220" t="s">
        <v>9</v>
      </c>
    </row>
    <row r="2221" spans="1:6" x14ac:dyDescent="0.3">
      <c r="A2221">
        <v>2021</v>
      </c>
      <c r="B2221" t="s">
        <v>62</v>
      </c>
      <c r="C2221" t="s">
        <v>26</v>
      </c>
      <c r="D2221">
        <v>68761</v>
      </c>
      <c r="E2221">
        <v>65886</v>
      </c>
      <c r="F2221" t="s">
        <v>7</v>
      </c>
    </row>
    <row r="2222" spans="1:6" x14ac:dyDescent="0.3">
      <c r="A2222">
        <v>2021</v>
      </c>
      <c r="B2222" t="s">
        <v>62</v>
      </c>
      <c r="C2222" t="s">
        <v>27</v>
      </c>
      <c r="D2222">
        <v>25357</v>
      </c>
      <c r="E2222">
        <v>56845</v>
      </c>
      <c r="F2222" t="s">
        <v>7</v>
      </c>
    </row>
    <row r="2223" spans="1:6" x14ac:dyDescent="0.3">
      <c r="A2223">
        <v>2021</v>
      </c>
      <c r="B2223" t="s">
        <v>62</v>
      </c>
      <c r="C2223" t="s">
        <v>28</v>
      </c>
      <c r="D2223">
        <v>20728</v>
      </c>
      <c r="E2223">
        <v>58656</v>
      </c>
      <c r="F2223" t="s">
        <v>9</v>
      </c>
    </row>
    <row r="2224" spans="1:6" x14ac:dyDescent="0.3">
      <c r="A2224">
        <v>2021</v>
      </c>
      <c r="B2224" t="s">
        <v>62</v>
      </c>
      <c r="C2224" t="s">
        <v>29</v>
      </c>
      <c r="D2224">
        <v>7557</v>
      </c>
      <c r="E2224">
        <v>48620</v>
      </c>
      <c r="F2224" t="s">
        <v>9</v>
      </c>
    </row>
    <row r="2225" spans="1:6" x14ac:dyDescent="0.3">
      <c r="A2225">
        <v>2021</v>
      </c>
      <c r="B2225" t="s">
        <v>62</v>
      </c>
      <c r="C2225" t="s">
        <v>30</v>
      </c>
      <c r="D2225">
        <v>52078</v>
      </c>
      <c r="E2225">
        <v>53562</v>
      </c>
      <c r="F2225" t="s">
        <v>7</v>
      </c>
    </row>
    <row r="2226" spans="1:6" x14ac:dyDescent="0.3">
      <c r="A2226">
        <v>2021</v>
      </c>
      <c r="B2226" t="s">
        <v>62</v>
      </c>
      <c r="C2226" t="s">
        <v>31</v>
      </c>
      <c r="D2226">
        <v>4834</v>
      </c>
      <c r="E2226">
        <v>55258</v>
      </c>
      <c r="F2226" t="s">
        <v>7</v>
      </c>
    </row>
    <row r="2227" spans="1:6" x14ac:dyDescent="0.3">
      <c r="A2227">
        <v>2021</v>
      </c>
      <c r="B2227" t="s">
        <v>62</v>
      </c>
      <c r="C2227" t="s">
        <v>32</v>
      </c>
      <c r="D2227">
        <v>11559</v>
      </c>
      <c r="E2227">
        <v>54735</v>
      </c>
      <c r="F2227" t="s">
        <v>9</v>
      </c>
    </row>
    <row r="2228" spans="1:6" x14ac:dyDescent="0.3">
      <c r="A2228">
        <v>2021</v>
      </c>
      <c r="B2228" t="s">
        <v>62</v>
      </c>
      <c r="C2228" t="s">
        <v>33</v>
      </c>
      <c r="D2228">
        <v>8934</v>
      </c>
      <c r="E2228">
        <v>60808</v>
      </c>
      <c r="F2228" t="s">
        <v>9</v>
      </c>
    </row>
    <row r="2229" spans="1:6" x14ac:dyDescent="0.3">
      <c r="A2229">
        <v>2021</v>
      </c>
      <c r="B2229" t="s">
        <v>62</v>
      </c>
      <c r="C2229" t="s">
        <v>34</v>
      </c>
      <c r="D2229">
        <v>4773</v>
      </c>
      <c r="E2229">
        <v>64363</v>
      </c>
      <c r="F2229" t="s">
        <v>9</v>
      </c>
    </row>
    <row r="2230" spans="1:6" x14ac:dyDescent="0.3">
      <c r="A2230">
        <v>2021</v>
      </c>
      <c r="B2230" t="s">
        <v>62</v>
      </c>
      <c r="C2230" t="s">
        <v>35</v>
      </c>
      <c r="D2230">
        <v>40687</v>
      </c>
      <c r="E2230">
        <v>61124</v>
      </c>
      <c r="F2230" t="s">
        <v>9</v>
      </c>
    </row>
    <row r="2231" spans="1:6" x14ac:dyDescent="0.3">
      <c r="A2231">
        <v>2021</v>
      </c>
      <c r="B2231" t="s">
        <v>62</v>
      </c>
      <c r="C2231" t="s">
        <v>36</v>
      </c>
      <c r="D2231">
        <v>10974</v>
      </c>
      <c r="E2231">
        <v>48852</v>
      </c>
      <c r="F2231" t="s">
        <v>9</v>
      </c>
    </row>
    <row r="2232" spans="1:6" x14ac:dyDescent="0.3">
      <c r="A2232">
        <v>2021</v>
      </c>
      <c r="B2232" t="s">
        <v>62</v>
      </c>
      <c r="C2232" t="s">
        <v>37</v>
      </c>
      <c r="D2232">
        <v>67202</v>
      </c>
      <c r="E2232">
        <v>60638</v>
      </c>
      <c r="F2232" t="s">
        <v>7</v>
      </c>
    </row>
    <row r="2233" spans="1:6" x14ac:dyDescent="0.3">
      <c r="A2233">
        <v>2021</v>
      </c>
      <c r="B2233" t="s">
        <v>62</v>
      </c>
      <c r="C2233" t="s">
        <v>38</v>
      </c>
      <c r="D2233">
        <v>28199</v>
      </c>
      <c r="E2233">
        <v>56123</v>
      </c>
      <c r="F2233" t="s">
        <v>7</v>
      </c>
    </row>
    <row r="2234" spans="1:6" x14ac:dyDescent="0.3">
      <c r="A2234">
        <v>2021</v>
      </c>
      <c r="B2234" t="s">
        <v>62</v>
      </c>
      <c r="C2234" t="s">
        <v>39</v>
      </c>
      <c r="D2234">
        <v>2581</v>
      </c>
      <c r="E2234">
        <v>58585</v>
      </c>
      <c r="F2234" t="s">
        <v>9</v>
      </c>
    </row>
    <row r="2235" spans="1:6" x14ac:dyDescent="0.3">
      <c r="A2235">
        <v>2021</v>
      </c>
      <c r="B2235" t="s">
        <v>62</v>
      </c>
      <c r="C2235" t="s">
        <v>40</v>
      </c>
      <c r="D2235">
        <v>35525</v>
      </c>
      <c r="E2235">
        <v>53891</v>
      </c>
      <c r="F2235" t="s">
        <v>7</v>
      </c>
    </row>
    <row r="2236" spans="1:6" x14ac:dyDescent="0.3">
      <c r="A2236">
        <v>2021</v>
      </c>
      <c r="B2236" t="s">
        <v>62</v>
      </c>
      <c r="C2236" t="s">
        <v>41</v>
      </c>
      <c r="D2236">
        <v>13345</v>
      </c>
      <c r="E2236">
        <v>52841</v>
      </c>
      <c r="F2236" t="s">
        <v>7</v>
      </c>
    </row>
    <row r="2237" spans="1:6" x14ac:dyDescent="0.3">
      <c r="A2237">
        <v>2021</v>
      </c>
      <c r="B2237" t="s">
        <v>62</v>
      </c>
      <c r="C2237" t="s">
        <v>42</v>
      </c>
      <c r="D2237">
        <v>16113</v>
      </c>
      <c r="E2237">
        <v>57842</v>
      </c>
      <c r="F2237" t="s">
        <v>9</v>
      </c>
    </row>
    <row r="2238" spans="1:6" x14ac:dyDescent="0.3">
      <c r="A2238">
        <v>2021</v>
      </c>
      <c r="B2238" t="s">
        <v>62</v>
      </c>
      <c r="C2238" t="s">
        <v>43</v>
      </c>
      <c r="D2238">
        <v>57945</v>
      </c>
      <c r="E2238">
        <v>59416</v>
      </c>
      <c r="F2238" t="s">
        <v>9</v>
      </c>
    </row>
    <row r="2239" spans="1:6" x14ac:dyDescent="0.3">
      <c r="A2239">
        <v>2021</v>
      </c>
      <c r="B2239" t="s">
        <v>62</v>
      </c>
      <c r="C2239" t="s">
        <v>44</v>
      </c>
      <c r="D2239">
        <v>4664</v>
      </c>
      <c r="E2239">
        <v>56458</v>
      </c>
      <c r="F2239" t="s">
        <v>7</v>
      </c>
    </row>
    <row r="2240" spans="1:6" x14ac:dyDescent="0.3">
      <c r="A2240">
        <v>2021</v>
      </c>
      <c r="B2240" t="s">
        <v>62</v>
      </c>
      <c r="C2240" t="s">
        <v>45</v>
      </c>
      <c r="D2240">
        <v>12757</v>
      </c>
      <c r="E2240">
        <v>53296</v>
      </c>
      <c r="F2240" t="s">
        <v>7</v>
      </c>
    </row>
    <row r="2241" spans="1:6" x14ac:dyDescent="0.3">
      <c r="A2241">
        <v>2021</v>
      </c>
      <c r="B2241" t="s">
        <v>62</v>
      </c>
      <c r="C2241" t="s">
        <v>46</v>
      </c>
      <c r="D2241">
        <v>2904</v>
      </c>
      <c r="E2241">
        <v>58412</v>
      </c>
      <c r="F2241" t="s">
        <v>9</v>
      </c>
    </row>
    <row r="2242" spans="1:6" x14ac:dyDescent="0.3">
      <c r="A2242">
        <v>2021</v>
      </c>
      <c r="B2242" t="s">
        <v>62</v>
      </c>
      <c r="C2242" t="s">
        <v>47</v>
      </c>
      <c r="D2242">
        <v>16563</v>
      </c>
      <c r="E2242">
        <v>59183</v>
      </c>
      <c r="F2242" t="s">
        <v>7</v>
      </c>
    </row>
    <row r="2243" spans="1:6" x14ac:dyDescent="0.3">
      <c r="A2243">
        <v>2021</v>
      </c>
      <c r="B2243" t="s">
        <v>62</v>
      </c>
      <c r="C2243" t="s">
        <v>48</v>
      </c>
      <c r="D2243">
        <v>94237</v>
      </c>
      <c r="E2243">
        <v>55322</v>
      </c>
      <c r="F2243" t="s">
        <v>9</v>
      </c>
    </row>
    <row r="2244" spans="1:6" x14ac:dyDescent="0.3">
      <c r="A2244">
        <v>2021</v>
      </c>
      <c r="B2244" t="s">
        <v>62</v>
      </c>
      <c r="C2244" t="s">
        <v>49</v>
      </c>
      <c r="D2244">
        <v>12857</v>
      </c>
      <c r="E2244">
        <v>50983</v>
      </c>
      <c r="F2244" t="s">
        <v>7</v>
      </c>
    </row>
    <row r="2245" spans="1:6" x14ac:dyDescent="0.3">
      <c r="A2245">
        <v>2021</v>
      </c>
      <c r="B2245" t="s">
        <v>62</v>
      </c>
      <c r="C2245" t="s">
        <v>50</v>
      </c>
      <c r="D2245">
        <v>2503</v>
      </c>
      <c r="E2245">
        <v>54501</v>
      </c>
      <c r="F2245" t="s">
        <v>7</v>
      </c>
    </row>
    <row r="2246" spans="1:6" x14ac:dyDescent="0.3">
      <c r="A2246">
        <v>2021</v>
      </c>
      <c r="B2246" t="s">
        <v>62</v>
      </c>
      <c r="C2246" t="s">
        <v>51</v>
      </c>
      <c r="D2246">
        <v>50144</v>
      </c>
      <c r="E2246">
        <v>56876</v>
      </c>
      <c r="F2246" t="s">
        <v>9</v>
      </c>
    </row>
    <row r="2247" spans="1:6" x14ac:dyDescent="0.3">
      <c r="A2247">
        <v>2021</v>
      </c>
      <c r="B2247" t="s">
        <v>62</v>
      </c>
      <c r="C2247" t="s">
        <v>52</v>
      </c>
      <c r="D2247">
        <v>64023</v>
      </c>
      <c r="E2247">
        <v>59267</v>
      </c>
      <c r="F2247" t="s">
        <v>9</v>
      </c>
    </row>
    <row r="2248" spans="1:6" x14ac:dyDescent="0.3">
      <c r="A2248">
        <v>2021</v>
      </c>
      <c r="B2248" t="s">
        <v>62</v>
      </c>
      <c r="C2248" t="s">
        <v>53</v>
      </c>
      <c r="D2248">
        <v>5755</v>
      </c>
      <c r="E2248">
        <v>53876</v>
      </c>
      <c r="F2248" t="s">
        <v>7</v>
      </c>
    </row>
    <row r="2249" spans="1:6" x14ac:dyDescent="0.3">
      <c r="A2249">
        <v>2021</v>
      </c>
      <c r="B2249" t="s">
        <v>62</v>
      </c>
      <c r="C2249" t="s">
        <v>54</v>
      </c>
      <c r="D2249">
        <v>29257</v>
      </c>
      <c r="E2249">
        <v>56951</v>
      </c>
      <c r="F2249" t="s">
        <v>7</v>
      </c>
    </row>
    <row r="2250" spans="1:6" x14ac:dyDescent="0.3">
      <c r="A2250">
        <v>2021</v>
      </c>
      <c r="B2250" t="s">
        <v>62</v>
      </c>
      <c r="C2250" t="s">
        <v>55</v>
      </c>
      <c r="D2250">
        <v>3384</v>
      </c>
      <c r="E2250">
        <v>50083</v>
      </c>
      <c r="F2250" t="s">
        <v>9</v>
      </c>
    </row>
    <row r="2251" spans="1:6" x14ac:dyDescent="0.3">
      <c r="A2251">
        <v>2021</v>
      </c>
      <c r="B2251" t="s">
        <v>63</v>
      </c>
      <c r="C2251" t="s">
        <v>6</v>
      </c>
      <c r="D2251">
        <v>11180</v>
      </c>
      <c r="E2251">
        <v>23618</v>
      </c>
      <c r="F2251" t="s">
        <v>9</v>
      </c>
    </row>
    <row r="2252" spans="1:6" x14ac:dyDescent="0.3">
      <c r="A2252">
        <v>2021</v>
      </c>
      <c r="B2252" t="s">
        <v>63</v>
      </c>
      <c r="C2252" t="s">
        <v>8</v>
      </c>
      <c r="D2252">
        <v>14256</v>
      </c>
      <c r="E2252">
        <v>31557</v>
      </c>
      <c r="F2252" t="s">
        <v>9</v>
      </c>
    </row>
    <row r="2253" spans="1:6" x14ac:dyDescent="0.3">
      <c r="A2253">
        <v>2021</v>
      </c>
      <c r="B2253" t="s">
        <v>63</v>
      </c>
      <c r="C2253" t="s">
        <v>10</v>
      </c>
      <c r="D2253">
        <v>7315</v>
      </c>
      <c r="E2253">
        <v>23299</v>
      </c>
      <c r="F2253" t="s">
        <v>9</v>
      </c>
    </row>
    <row r="2254" spans="1:6" x14ac:dyDescent="0.3">
      <c r="A2254">
        <v>2021</v>
      </c>
      <c r="B2254" t="s">
        <v>63</v>
      </c>
      <c r="C2254" t="s">
        <v>11</v>
      </c>
      <c r="D2254">
        <v>116191</v>
      </c>
      <c r="E2254">
        <v>38379</v>
      </c>
      <c r="F2254" t="s">
        <v>9</v>
      </c>
    </row>
    <row r="2255" spans="1:6" x14ac:dyDescent="0.3">
      <c r="A2255">
        <v>2021</v>
      </c>
      <c r="B2255" t="s">
        <v>63</v>
      </c>
      <c r="C2255" t="s">
        <v>12</v>
      </c>
      <c r="D2255">
        <v>17317</v>
      </c>
      <c r="E2255">
        <v>33131</v>
      </c>
      <c r="F2255" t="s">
        <v>7</v>
      </c>
    </row>
    <row r="2256" spans="1:6" x14ac:dyDescent="0.3">
      <c r="A2256">
        <v>2021</v>
      </c>
      <c r="B2256" t="s">
        <v>63</v>
      </c>
      <c r="C2256" t="s">
        <v>13</v>
      </c>
      <c r="D2256">
        <v>10917</v>
      </c>
      <c r="E2256">
        <v>30451</v>
      </c>
      <c r="F2256" t="s">
        <v>7</v>
      </c>
    </row>
    <row r="2257" spans="1:6" x14ac:dyDescent="0.3">
      <c r="A2257">
        <v>2021</v>
      </c>
      <c r="B2257" t="s">
        <v>63</v>
      </c>
      <c r="C2257" t="s">
        <v>14</v>
      </c>
      <c r="D2257">
        <v>2710</v>
      </c>
      <c r="E2257">
        <v>27264</v>
      </c>
      <c r="F2257" t="s">
        <v>9</v>
      </c>
    </row>
    <row r="2258" spans="1:6" x14ac:dyDescent="0.3">
      <c r="A2258">
        <v>2021</v>
      </c>
      <c r="B2258" t="s">
        <v>63</v>
      </c>
      <c r="C2258" t="s">
        <v>15</v>
      </c>
      <c r="D2258">
        <v>58596</v>
      </c>
      <c r="E2258">
        <v>32675</v>
      </c>
      <c r="F2258" t="s">
        <v>7</v>
      </c>
    </row>
    <row r="2259" spans="1:6" x14ac:dyDescent="0.3">
      <c r="A2259">
        <v>2021</v>
      </c>
      <c r="B2259" t="s">
        <v>63</v>
      </c>
      <c r="C2259" t="s">
        <v>16</v>
      </c>
      <c r="D2259">
        <v>25254</v>
      </c>
      <c r="E2259">
        <v>27342</v>
      </c>
      <c r="F2259" t="s">
        <v>7</v>
      </c>
    </row>
    <row r="2260" spans="1:6" x14ac:dyDescent="0.3">
      <c r="A2260">
        <v>2021</v>
      </c>
      <c r="B2260" t="s">
        <v>63</v>
      </c>
      <c r="C2260" t="s">
        <v>17</v>
      </c>
      <c r="D2260">
        <v>5038</v>
      </c>
      <c r="E2260">
        <v>23770</v>
      </c>
      <c r="F2260" t="s">
        <v>9</v>
      </c>
    </row>
    <row r="2261" spans="1:6" x14ac:dyDescent="0.3">
      <c r="A2261">
        <v>2021</v>
      </c>
      <c r="B2261" t="s">
        <v>63</v>
      </c>
      <c r="C2261" t="s">
        <v>18</v>
      </c>
      <c r="D2261">
        <v>33183</v>
      </c>
      <c r="E2261">
        <v>30703</v>
      </c>
      <c r="F2261" t="s">
        <v>9</v>
      </c>
    </row>
    <row r="2262" spans="1:6" x14ac:dyDescent="0.3">
      <c r="A2262">
        <v>2021</v>
      </c>
      <c r="B2262" t="s">
        <v>63</v>
      </c>
      <c r="C2262" t="s">
        <v>19</v>
      </c>
      <c r="D2262">
        <v>15776</v>
      </c>
      <c r="E2262">
        <v>25660</v>
      </c>
      <c r="F2262" t="s">
        <v>7</v>
      </c>
    </row>
    <row r="2263" spans="1:6" x14ac:dyDescent="0.3">
      <c r="A2263">
        <v>2021</v>
      </c>
      <c r="B2263" t="s">
        <v>63</v>
      </c>
      <c r="C2263" t="s">
        <v>20</v>
      </c>
      <c r="D2263">
        <v>8796</v>
      </c>
      <c r="E2263">
        <v>23261</v>
      </c>
      <c r="F2263" t="s">
        <v>7</v>
      </c>
    </row>
    <row r="2264" spans="1:6" x14ac:dyDescent="0.3">
      <c r="A2264">
        <v>2021</v>
      </c>
      <c r="B2264" t="s">
        <v>63</v>
      </c>
      <c r="C2264" t="s">
        <v>21</v>
      </c>
      <c r="D2264">
        <v>6871</v>
      </c>
      <c r="E2264">
        <v>23333</v>
      </c>
      <c r="F2264" t="s">
        <v>9</v>
      </c>
    </row>
    <row r="2265" spans="1:6" x14ac:dyDescent="0.3">
      <c r="A2265">
        <v>2021</v>
      </c>
      <c r="B2265" t="s">
        <v>63</v>
      </c>
      <c r="C2265" t="s">
        <v>22</v>
      </c>
      <c r="D2265">
        <v>10118</v>
      </c>
      <c r="E2265">
        <v>24350</v>
      </c>
      <c r="F2265" t="s">
        <v>7</v>
      </c>
    </row>
    <row r="2266" spans="1:6" x14ac:dyDescent="0.3">
      <c r="A2266">
        <v>2021</v>
      </c>
      <c r="B2266" t="s">
        <v>63</v>
      </c>
      <c r="C2266" t="s">
        <v>23</v>
      </c>
      <c r="D2266">
        <v>12912</v>
      </c>
      <c r="E2266">
        <v>27789</v>
      </c>
      <c r="F2266" t="s">
        <v>9</v>
      </c>
    </row>
    <row r="2267" spans="1:6" x14ac:dyDescent="0.3">
      <c r="A2267">
        <v>2021</v>
      </c>
      <c r="B2267" t="s">
        <v>63</v>
      </c>
      <c r="C2267" t="s">
        <v>24</v>
      </c>
      <c r="D2267">
        <v>5132</v>
      </c>
      <c r="E2267">
        <v>29169</v>
      </c>
      <c r="F2267" t="s">
        <v>7</v>
      </c>
    </row>
    <row r="2268" spans="1:6" x14ac:dyDescent="0.3">
      <c r="A2268">
        <v>2021</v>
      </c>
      <c r="B2268" t="s">
        <v>63</v>
      </c>
      <c r="C2268" t="s">
        <v>25</v>
      </c>
      <c r="D2268">
        <v>15043</v>
      </c>
      <c r="E2268">
        <v>30758</v>
      </c>
      <c r="F2268" t="s">
        <v>7</v>
      </c>
    </row>
    <row r="2269" spans="1:6" x14ac:dyDescent="0.3">
      <c r="A2269">
        <v>2021</v>
      </c>
      <c r="B2269" t="s">
        <v>63</v>
      </c>
      <c r="C2269" t="s">
        <v>26</v>
      </c>
      <c r="D2269">
        <v>20740</v>
      </c>
      <c r="E2269">
        <v>35500</v>
      </c>
      <c r="F2269" t="s">
        <v>9</v>
      </c>
    </row>
    <row r="2270" spans="1:6" x14ac:dyDescent="0.3">
      <c r="A2270">
        <v>2021</v>
      </c>
      <c r="B2270" t="s">
        <v>63</v>
      </c>
      <c r="C2270" t="s">
        <v>27</v>
      </c>
      <c r="D2270">
        <v>23113</v>
      </c>
      <c r="E2270">
        <v>27121</v>
      </c>
      <c r="F2270" t="s">
        <v>9</v>
      </c>
    </row>
    <row r="2271" spans="1:6" x14ac:dyDescent="0.3">
      <c r="A2271">
        <v>2021</v>
      </c>
      <c r="B2271" t="s">
        <v>63</v>
      </c>
      <c r="C2271" t="s">
        <v>28</v>
      </c>
      <c r="D2271">
        <v>15325</v>
      </c>
      <c r="E2271">
        <v>29261</v>
      </c>
      <c r="F2271" t="s">
        <v>7</v>
      </c>
    </row>
    <row r="2272" spans="1:6" x14ac:dyDescent="0.3">
      <c r="A2272">
        <v>2021</v>
      </c>
      <c r="B2272" t="s">
        <v>63</v>
      </c>
      <c r="C2272" t="s">
        <v>29</v>
      </c>
      <c r="D2272">
        <v>6514</v>
      </c>
      <c r="E2272">
        <v>23817</v>
      </c>
      <c r="F2272" t="s">
        <v>7</v>
      </c>
    </row>
    <row r="2273" spans="1:6" x14ac:dyDescent="0.3">
      <c r="A2273">
        <v>2021</v>
      </c>
      <c r="B2273" t="s">
        <v>63</v>
      </c>
      <c r="C2273" t="s">
        <v>30</v>
      </c>
      <c r="D2273">
        <v>15195</v>
      </c>
      <c r="E2273">
        <v>27614</v>
      </c>
      <c r="F2273" t="s">
        <v>9</v>
      </c>
    </row>
    <row r="2274" spans="1:6" x14ac:dyDescent="0.3">
      <c r="A2274">
        <v>2021</v>
      </c>
      <c r="B2274" t="s">
        <v>63</v>
      </c>
      <c r="C2274" t="s">
        <v>31</v>
      </c>
      <c r="D2274">
        <v>5052</v>
      </c>
      <c r="E2274">
        <v>25955</v>
      </c>
      <c r="F2274" t="s">
        <v>9</v>
      </c>
    </row>
    <row r="2275" spans="1:6" x14ac:dyDescent="0.3">
      <c r="A2275">
        <v>2021</v>
      </c>
      <c r="B2275" t="s">
        <v>63</v>
      </c>
      <c r="C2275" t="s">
        <v>32</v>
      </c>
      <c r="D2275">
        <v>5609</v>
      </c>
      <c r="E2275">
        <v>23213</v>
      </c>
      <c r="F2275" t="s">
        <v>9</v>
      </c>
    </row>
    <row r="2276" spans="1:6" x14ac:dyDescent="0.3">
      <c r="A2276">
        <v>2021</v>
      </c>
      <c r="B2276" t="s">
        <v>63</v>
      </c>
      <c r="C2276" t="s">
        <v>33</v>
      </c>
      <c r="D2276">
        <v>8716</v>
      </c>
      <c r="E2276">
        <v>40432</v>
      </c>
      <c r="F2276" t="s">
        <v>9</v>
      </c>
    </row>
    <row r="2277" spans="1:6" x14ac:dyDescent="0.3">
      <c r="A2277">
        <v>2021</v>
      </c>
      <c r="B2277" t="s">
        <v>63</v>
      </c>
      <c r="C2277" t="s">
        <v>34</v>
      </c>
      <c r="D2277">
        <v>4675</v>
      </c>
      <c r="E2277">
        <v>28783</v>
      </c>
      <c r="F2277" t="s">
        <v>9</v>
      </c>
    </row>
    <row r="2278" spans="1:6" x14ac:dyDescent="0.3">
      <c r="A2278">
        <v>2021</v>
      </c>
      <c r="B2278" t="s">
        <v>63</v>
      </c>
      <c r="C2278" t="s">
        <v>35</v>
      </c>
      <c r="D2278">
        <v>24526</v>
      </c>
      <c r="E2278">
        <v>32347</v>
      </c>
      <c r="F2278" t="s">
        <v>7</v>
      </c>
    </row>
    <row r="2279" spans="1:6" x14ac:dyDescent="0.3">
      <c r="A2279">
        <v>2021</v>
      </c>
      <c r="B2279" t="s">
        <v>63</v>
      </c>
      <c r="C2279" t="s">
        <v>36</v>
      </c>
      <c r="D2279">
        <v>5277</v>
      </c>
      <c r="E2279">
        <v>25571</v>
      </c>
      <c r="F2279" t="s">
        <v>7</v>
      </c>
    </row>
    <row r="2280" spans="1:6" x14ac:dyDescent="0.3">
      <c r="A2280">
        <v>2021</v>
      </c>
      <c r="B2280" t="s">
        <v>63</v>
      </c>
      <c r="C2280" t="s">
        <v>37</v>
      </c>
      <c r="D2280">
        <v>65868</v>
      </c>
      <c r="E2280">
        <v>41828</v>
      </c>
      <c r="F2280" t="s">
        <v>9</v>
      </c>
    </row>
    <row r="2281" spans="1:6" x14ac:dyDescent="0.3">
      <c r="A2281">
        <v>2021</v>
      </c>
      <c r="B2281" t="s">
        <v>63</v>
      </c>
      <c r="C2281" t="s">
        <v>38</v>
      </c>
      <c r="D2281">
        <v>26474</v>
      </c>
      <c r="E2281">
        <v>26460</v>
      </c>
      <c r="F2281" t="s">
        <v>7</v>
      </c>
    </row>
    <row r="2282" spans="1:6" x14ac:dyDescent="0.3">
      <c r="A2282">
        <v>2021</v>
      </c>
      <c r="B2282" t="s">
        <v>63</v>
      </c>
      <c r="C2282" t="s">
        <v>39</v>
      </c>
      <c r="D2282">
        <v>2610</v>
      </c>
      <c r="E2282">
        <v>24573</v>
      </c>
      <c r="F2282" t="s">
        <v>7</v>
      </c>
    </row>
    <row r="2283" spans="1:6" x14ac:dyDescent="0.3">
      <c r="A2283">
        <v>2021</v>
      </c>
      <c r="B2283" t="s">
        <v>63</v>
      </c>
      <c r="C2283" t="s">
        <v>40</v>
      </c>
      <c r="D2283">
        <v>29035</v>
      </c>
      <c r="E2283">
        <v>26197</v>
      </c>
      <c r="F2283" t="s">
        <v>9</v>
      </c>
    </row>
    <row r="2284" spans="1:6" x14ac:dyDescent="0.3">
      <c r="A2284">
        <v>2021</v>
      </c>
      <c r="B2284" t="s">
        <v>63</v>
      </c>
      <c r="C2284" t="s">
        <v>41</v>
      </c>
      <c r="D2284">
        <v>9209</v>
      </c>
      <c r="E2284">
        <v>24600</v>
      </c>
      <c r="F2284" t="s">
        <v>9</v>
      </c>
    </row>
    <row r="2285" spans="1:6" x14ac:dyDescent="0.3">
      <c r="A2285">
        <v>2021</v>
      </c>
      <c r="B2285" t="s">
        <v>63</v>
      </c>
      <c r="C2285" t="s">
        <v>42</v>
      </c>
      <c r="D2285">
        <v>14116</v>
      </c>
      <c r="E2285">
        <v>29818</v>
      </c>
      <c r="F2285" t="s">
        <v>7</v>
      </c>
    </row>
    <row r="2286" spans="1:6" x14ac:dyDescent="0.3">
      <c r="A2286">
        <v>2021</v>
      </c>
      <c r="B2286" t="s">
        <v>63</v>
      </c>
      <c r="C2286" t="s">
        <v>43</v>
      </c>
      <c r="D2286">
        <v>33729</v>
      </c>
      <c r="E2286">
        <v>28011</v>
      </c>
      <c r="F2286" t="s">
        <v>7</v>
      </c>
    </row>
    <row r="2287" spans="1:6" x14ac:dyDescent="0.3">
      <c r="A2287">
        <v>2021</v>
      </c>
      <c r="B2287" t="s">
        <v>63</v>
      </c>
      <c r="C2287" t="s">
        <v>44</v>
      </c>
      <c r="D2287">
        <v>3873</v>
      </c>
      <c r="E2287">
        <v>29680</v>
      </c>
      <c r="F2287" t="s">
        <v>9</v>
      </c>
    </row>
    <row r="2288" spans="1:6" x14ac:dyDescent="0.3">
      <c r="A2288">
        <v>2021</v>
      </c>
      <c r="B2288" t="s">
        <v>63</v>
      </c>
      <c r="C2288" t="s">
        <v>45</v>
      </c>
      <c r="D2288">
        <v>13400</v>
      </c>
      <c r="E2288">
        <v>24816</v>
      </c>
      <c r="F2288" t="s">
        <v>7</v>
      </c>
    </row>
    <row r="2289" spans="1:6" x14ac:dyDescent="0.3">
      <c r="A2289">
        <v>2021</v>
      </c>
      <c r="B2289" t="s">
        <v>63</v>
      </c>
      <c r="C2289" t="s">
        <v>46</v>
      </c>
      <c r="D2289">
        <v>3191</v>
      </c>
      <c r="E2289">
        <v>23519</v>
      </c>
      <c r="F2289" t="s">
        <v>9</v>
      </c>
    </row>
    <row r="2290" spans="1:6" x14ac:dyDescent="0.3">
      <c r="A2290">
        <v>2021</v>
      </c>
      <c r="B2290" t="s">
        <v>63</v>
      </c>
      <c r="C2290" t="s">
        <v>47</v>
      </c>
      <c r="D2290">
        <v>16924</v>
      </c>
      <c r="E2290">
        <v>29878</v>
      </c>
      <c r="F2290" t="s">
        <v>7</v>
      </c>
    </row>
    <row r="2291" spans="1:6" x14ac:dyDescent="0.3">
      <c r="A2291">
        <v>2021</v>
      </c>
      <c r="B2291" t="s">
        <v>63</v>
      </c>
      <c r="C2291" t="s">
        <v>48</v>
      </c>
      <c r="D2291">
        <v>65057</v>
      </c>
      <c r="E2291">
        <v>28762</v>
      </c>
      <c r="F2291" t="s">
        <v>7</v>
      </c>
    </row>
    <row r="2292" spans="1:6" x14ac:dyDescent="0.3">
      <c r="A2292">
        <v>2021</v>
      </c>
      <c r="B2292" t="s">
        <v>63</v>
      </c>
      <c r="C2292" t="s">
        <v>49</v>
      </c>
      <c r="D2292">
        <v>7570</v>
      </c>
      <c r="E2292">
        <v>26955</v>
      </c>
      <c r="F2292" t="s">
        <v>9</v>
      </c>
    </row>
    <row r="2293" spans="1:6" x14ac:dyDescent="0.3">
      <c r="A2293">
        <v>2021</v>
      </c>
      <c r="B2293" t="s">
        <v>63</v>
      </c>
      <c r="C2293" t="s">
        <v>50</v>
      </c>
      <c r="D2293">
        <v>2268</v>
      </c>
      <c r="E2293">
        <v>29863</v>
      </c>
      <c r="F2293" t="s">
        <v>9</v>
      </c>
    </row>
    <row r="2294" spans="1:6" x14ac:dyDescent="0.3">
      <c r="A2294">
        <v>2021</v>
      </c>
      <c r="B2294" t="s">
        <v>63</v>
      </c>
      <c r="C2294" t="s">
        <v>51</v>
      </c>
      <c r="D2294">
        <v>20743</v>
      </c>
      <c r="E2294">
        <v>27582</v>
      </c>
      <c r="F2294" t="s">
        <v>7</v>
      </c>
    </row>
    <row r="2295" spans="1:6" x14ac:dyDescent="0.3">
      <c r="A2295">
        <v>2021</v>
      </c>
      <c r="B2295" t="s">
        <v>63</v>
      </c>
      <c r="C2295" t="s">
        <v>52</v>
      </c>
      <c r="D2295">
        <v>20637</v>
      </c>
      <c r="E2295">
        <v>32566</v>
      </c>
      <c r="F2295" t="s">
        <v>7</v>
      </c>
    </row>
    <row r="2296" spans="1:6" x14ac:dyDescent="0.3">
      <c r="A2296">
        <v>2021</v>
      </c>
      <c r="B2296" t="s">
        <v>63</v>
      </c>
      <c r="C2296" t="s">
        <v>53</v>
      </c>
      <c r="D2296">
        <v>4658</v>
      </c>
      <c r="E2296">
        <v>24256</v>
      </c>
      <c r="F2296" t="s">
        <v>9</v>
      </c>
    </row>
    <row r="2297" spans="1:6" x14ac:dyDescent="0.3">
      <c r="A2297">
        <v>2021</v>
      </c>
      <c r="B2297" t="s">
        <v>63</v>
      </c>
      <c r="C2297" t="s">
        <v>54</v>
      </c>
      <c r="D2297">
        <v>17015</v>
      </c>
      <c r="E2297">
        <v>24758</v>
      </c>
      <c r="F2297" t="s">
        <v>9</v>
      </c>
    </row>
    <row r="2298" spans="1:6" x14ac:dyDescent="0.3">
      <c r="A2298">
        <v>2021</v>
      </c>
      <c r="B2298" t="s">
        <v>63</v>
      </c>
      <c r="C2298" t="s">
        <v>55</v>
      </c>
      <c r="D2298">
        <v>2398</v>
      </c>
      <c r="E2298">
        <v>27994</v>
      </c>
      <c r="F2298" t="s">
        <v>9</v>
      </c>
    </row>
    <row r="2299" spans="1:6" x14ac:dyDescent="0.3">
      <c r="A2299">
        <v>2021</v>
      </c>
      <c r="B2299" t="s">
        <v>64</v>
      </c>
      <c r="C2299" t="s">
        <v>6</v>
      </c>
      <c r="D2299">
        <v>10189</v>
      </c>
      <c r="E2299">
        <v>44607</v>
      </c>
      <c r="F2299" t="s">
        <v>9</v>
      </c>
    </row>
    <row r="2300" spans="1:6" x14ac:dyDescent="0.3">
      <c r="A2300">
        <v>2021</v>
      </c>
      <c r="B2300" t="s">
        <v>64</v>
      </c>
      <c r="C2300" t="s">
        <v>8</v>
      </c>
      <c r="D2300">
        <v>10674</v>
      </c>
      <c r="E2300">
        <v>45965</v>
      </c>
      <c r="F2300" t="s">
        <v>9</v>
      </c>
    </row>
    <row r="2301" spans="1:6" x14ac:dyDescent="0.3">
      <c r="A2301">
        <v>2021</v>
      </c>
      <c r="B2301" t="s">
        <v>64</v>
      </c>
      <c r="C2301" t="s">
        <v>10</v>
      </c>
      <c r="D2301">
        <v>5359</v>
      </c>
      <c r="E2301">
        <v>42115</v>
      </c>
      <c r="F2301" t="s">
        <v>7</v>
      </c>
    </row>
    <row r="2302" spans="1:6" x14ac:dyDescent="0.3">
      <c r="A2302">
        <v>2021</v>
      </c>
      <c r="B2302" t="s">
        <v>64</v>
      </c>
      <c r="C2302" t="s">
        <v>11</v>
      </c>
      <c r="D2302">
        <v>97442</v>
      </c>
      <c r="E2302">
        <v>48293</v>
      </c>
      <c r="F2302" t="s">
        <v>7</v>
      </c>
    </row>
    <row r="2303" spans="1:6" x14ac:dyDescent="0.3">
      <c r="A2303">
        <v>2021</v>
      </c>
      <c r="B2303" t="s">
        <v>64</v>
      </c>
      <c r="C2303" t="s">
        <v>12</v>
      </c>
      <c r="D2303">
        <v>17008</v>
      </c>
      <c r="E2303">
        <v>48381</v>
      </c>
      <c r="F2303" t="s">
        <v>9</v>
      </c>
    </row>
    <row r="2304" spans="1:6" x14ac:dyDescent="0.3">
      <c r="A2304">
        <v>2021</v>
      </c>
      <c r="B2304" t="s">
        <v>64</v>
      </c>
      <c r="C2304" t="s">
        <v>13</v>
      </c>
      <c r="D2304">
        <v>18146</v>
      </c>
      <c r="E2304">
        <v>40861</v>
      </c>
      <c r="F2304" t="s">
        <v>7</v>
      </c>
    </row>
    <row r="2305" spans="1:6" x14ac:dyDescent="0.3">
      <c r="A2305">
        <v>2021</v>
      </c>
      <c r="B2305" t="s">
        <v>64</v>
      </c>
      <c r="C2305" t="s">
        <v>14</v>
      </c>
      <c r="D2305">
        <v>2052</v>
      </c>
      <c r="E2305">
        <v>41636</v>
      </c>
      <c r="F2305" t="s">
        <v>7</v>
      </c>
    </row>
    <row r="2306" spans="1:6" x14ac:dyDescent="0.3">
      <c r="A2306">
        <v>2021</v>
      </c>
      <c r="B2306" t="s">
        <v>64</v>
      </c>
      <c r="C2306" t="s">
        <v>15</v>
      </c>
      <c r="D2306">
        <v>56765</v>
      </c>
      <c r="E2306">
        <v>43969</v>
      </c>
      <c r="F2306" t="s">
        <v>9</v>
      </c>
    </row>
    <row r="2307" spans="1:6" x14ac:dyDescent="0.3">
      <c r="A2307">
        <v>2021</v>
      </c>
      <c r="B2307" t="s">
        <v>64</v>
      </c>
      <c r="C2307" t="s">
        <v>16</v>
      </c>
      <c r="D2307">
        <v>18227</v>
      </c>
      <c r="E2307">
        <v>43971</v>
      </c>
      <c r="F2307" t="s">
        <v>9</v>
      </c>
    </row>
    <row r="2308" spans="1:6" x14ac:dyDescent="0.3">
      <c r="A2308">
        <v>2021</v>
      </c>
      <c r="B2308" t="s">
        <v>64</v>
      </c>
      <c r="C2308" t="s">
        <v>17</v>
      </c>
      <c r="D2308">
        <v>3845</v>
      </c>
      <c r="E2308">
        <v>38615</v>
      </c>
      <c r="F2308" t="s">
        <v>7</v>
      </c>
    </row>
    <row r="2309" spans="1:6" x14ac:dyDescent="0.3">
      <c r="A2309">
        <v>2021</v>
      </c>
      <c r="B2309" t="s">
        <v>64</v>
      </c>
      <c r="C2309" t="s">
        <v>18</v>
      </c>
      <c r="D2309">
        <v>39884</v>
      </c>
      <c r="E2309">
        <v>49714</v>
      </c>
      <c r="F2309" t="s">
        <v>7</v>
      </c>
    </row>
    <row r="2310" spans="1:6" x14ac:dyDescent="0.3">
      <c r="A2310">
        <v>2021</v>
      </c>
      <c r="B2310" t="s">
        <v>64</v>
      </c>
      <c r="C2310" t="s">
        <v>19</v>
      </c>
      <c r="D2310">
        <v>12916</v>
      </c>
      <c r="E2310">
        <v>39759</v>
      </c>
      <c r="F2310" t="s">
        <v>9</v>
      </c>
    </row>
    <row r="2311" spans="1:6" x14ac:dyDescent="0.3">
      <c r="A2311">
        <v>2021</v>
      </c>
      <c r="B2311" t="s">
        <v>64</v>
      </c>
      <c r="C2311" t="s">
        <v>20</v>
      </c>
      <c r="D2311">
        <v>8547</v>
      </c>
      <c r="E2311">
        <v>42534</v>
      </c>
      <c r="F2311" t="s">
        <v>7</v>
      </c>
    </row>
    <row r="2312" spans="1:6" x14ac:dyDescent="0.3">
      <c r="A2312">
        <v>2021</v>
      </c>
      <c r="B2312" t="s">
        <v>64</v>
      </c>
      <c r="C2312" t="s">
        <v>21</v>
      </c>
      <c r="D2312">
        <v>5938</v>
      </c>
      <c r="E2312">
        <v>41624</v>
      </c>
      <c r="F2312" t="s">
        <v>9</v>
      </c>
    </row>
    <row r="2313" spans="1:6" x14ac:dyDescent="0.3">
      <c r="A2313">
        <v>2021</v>
      </c>
      <c r="B2313" t="s">
        <v>64</v>
      </c>
      <c r="C2313" t="s">
        <v>22</v>
      </c>
      <c r="D2313">
        <v>10404</v>
      </c>
      <c r="E2313">
        <v>40846</v>
      </c>
      <c r="F2313" t="s">
        <v>7</v>
      </c>
    </row>
    <row r="2314" spans="1:6" x14ac:dyDescent="0.3">
      <c r="A2314">
        <v>2021</v>
      </c>
      <c r="B2314" t="s">
        <v>64</v>
      </c>
      <c r="C2314" t="s">
        <v>23</v>
      </c>
      <c r="D2314">
        <v>9280</v>
      </c>
      <c r="E2314">
        <v>44963</v>
      </c>
      <c r="F2314" t="s">
        <v>7</v>
      </c>
    </row>
    <row r="2315" spans="1:6" x14ac:dyDescent="0.3">
      <c r="A2315">
        <v>2021</v>
      </c>
      <c r="B2315" t="s">
        <v>64</v>
      </c>
      <c r="C2315" t="s">
        <v>24</v>
      </c>
      <c r="D2315">
        <v>3777</v>
      </c>
      <c r="E2315">
        <v>41322</v>
      </c>
      <c r="F2315" t="s">
        <v>9</v>
      </c>
    </row>
    <row r="2316" spans="1:6" x14ac:dyDescent="0.3">
      <c r="A2316">
        <v>2021</v>
      </c>
      <c r="B2316" t="s">
        <v>64</v>
      </c>
      <c r="C2316" t="s">
        <v>25</v>
      </c>
      <c r="D2316">
        <v>19358</v>
      </c>
      <c r="E2316">
        <v>50150</v>
      </c>
      <c r="F2316" t="s">
        <v>9</v>
      </c>
    </row>
    <row r="2317" spans="1:6" x14ac:dyDescent="0.3">
      <c r="A2317">
        <v>2021</v>
      </c>
      <c r="B2317" t="s">
        <v>64</v>
      </c>
      <c r="C2317" t="s">
        <v>26</v>
      </c>
      <c r="D2317">
        <v>22046</v>
      </c>
      <c r="E2317">
        <v>46421</v>
      </c>
      <c r="F2317" t="s">
        <v>7</v>
      </c>
    </row>
    <row r="2318" spans="1:6" x14ac:dyDescent="0.3">
      <c r="A2318">
        <v>2021</v>
      </c>
      <c r="B2318" t="s">
        <v>64</v>
      </c>
      <c r="C2318" t="s">
        <v>27</v>
      </c>
      <c r="D2318">
        <v>32480</v>
      </c>
      <c r="E2318">
        <v>40330</v>
      </c>
      <c r="F2318" t="s">
        <v>7</v>
      </c>
    </row>
    <row r="2319" spans="1:6" x14ac:dyDescent="0.3">
      <c r="A2319">
        <v>2021</v>
      </c>
      <c r="B2319" t="s">
        <v>64</v>
      </c>
      <c r="C2319" t="s">
        <v>28</v>
      </c>
      <c r="D2319">
        <v>17266</v>
      </c>
      <c r="E2319">
        <v>41478</v>
      </c>
      <c r="F2319" t="s">
        <v>9</v>
      </c>
    </row>
    <row r="2320" spans="1:6" x14ac:dyDescent="0.3">
      <c r="A2320">
        <v>2021</v>
      </c>
      <c r="B2320" t="s">
        <v>64</v>
      </c>
      <c r="C2320" t="s">
        <v>29</v>
      </c>
      <c r="D2320">
        <v>4589</v>
      </c>
      <c r="E2320">
        <v>42243</v>
      </c>
      <c r="F2320" t="s">
        <v>9</v>
      </c>
    </row>
    <row r="2321" spans="1:6" x14ac:dyDescent="0.3">
      <c r="A2321">
        <v>2021</v>
      </c>
      <c r="B2321" t="s">
        <v>64</v>
      </c>
      <c r="C2321" t="s">
        <v>30</v>
      </c>
      <c r="D2321">
        <v>13240</v>
      </c>
      <c r="E2321">
        <v>41224</v>
      </c>
      <c r="F2321" t="s">
        <v>9</v>
      </c>
    </row>
    <row r="2322" spans="1:6" x14ac:dyDescent="0.3">
      <c r="A2322">
        <v>2021</v>
      </c>
      <c r="B2322" t="s">
        <v>64</v>
      </c>
      <c r="C2322" t="s">
        <v>31</v>
      </c>
      <c r="D2322">
        <v>4153</v>
      </c>
      <c r="E2322">
        <v>37791</v>
      </c>
      <c r="F2322" t="s">
        <v>9</v>
      </c>
    </row>
    <row r="2323" spans="1:6" x14ac:dyDescent="0.3">
      <c r="A2323">
        <v>2021</v>
      </c>
      <c r="B2323" t="s">
        <v>64</v>
      </c>
      <c r="C2323" t="s">
        <v>32</v>
      </c>
      <c r="D2323">
        <v>4572</v>
      </c>
      <c r="E2323">
        <v>39587</v>
      </c>
      <c r="F2323" t="s">
        <v>9</v>
      </c>
    </row>
    <row r="2324" spans="1:6" x14ac:dyDescent="0.3">
      <c r="A2324">
        <v>2021</v>
      </c>
      <c r="B2324" t="s">
        <v>64</v>
      </c>
      <c r="C2324" t="s">
        <v>33</v>
      </c>
      <c r="D2324">
        <v>5140</v>
      </c>
      <c r="E2324">
        <v>44479</v>
      </c>
      <c r="F2324" t="s">
        <v>7</v>
      </c>
    </row>
    <row r="2325" spans="1:6" x14ac:dyDescent="0.3">
      <c r="A2325">
        <v>2021</v>
      </c>
      <c r="B2325" t="s">
        <v>64</v>
      </c>
      <c r="C2325" t="s">
        <v>34</v>
      </c>
      <c r="D2325">
        <v>4011</v>
      </c>
      <c r="E2325">
        <v>45236</v>
      </c>
      <c r="F2325" t="s">
        <v>7</v>
      </c>
    </row>
    <row r="2326" spans="1:6" x14ac:dyDescent="0.3">
      <c r="A2326">
        <v>2021</v>
      </c>
      <c r="B2326" t="s">
        <v>64</v>
      </c>
      <c r="C2326" t="s">
        <v>35</v>
      </c>
      <c r="D2326">
        <v>24469</v>
      </c>
      <c r="E2326">
        <v>43373</v>
      </c>
      <c r="F2326" t="s">
        <v>9</v>
      </c>
    </row>
    <row r="2327" spans="1:6" x14ac:dyDescent="0.3">
      <c r="A2327">
        <v>2021</v>
      </c>
      <c r="B2327" t="s">
        <v>64</v>
      </c>
      <c r="C2327" t="s">
        <v>36</v>
      </c>
      <c r="D2327">
        <v>4216</v>
      </c>
      <c r="E2327">
        <v>41417</v>
      </c>
      <c r="F2327" t="s">
        <v>7</v>
      </c>
    </row>
    <row r="2328" spans="1:6" x14ac:dyDescent="0.3">
      <c r="A2328">
        <v>2021</v>
      </c>
      <c r="B2328" t="s">
        <v>64</v>
      </c>
      <c r="C2328" t="s">
        <v>37</v>
      </c>
      <c r="D2328">
        <v>72430</v>
      </c>
      <c r="E2328">
        <v>49410</v>
      </c>
      <c r="F2328" t="s">
        <v>7</v>
      </c>
    </row>
    <row r="2329" spans="1:6" x14ac:dyDescent="0.3">
      <c r="A2329">
        <v>2021</v>
      </c>
      <c r="B2329" t="s">
        <v>64</v>
      </c>
      <c r="C2329" t="s">
        <v>38</v>
      </c>
      <c r="D2329">
        <v>24457</v>
      </c>
      <c r="E2329">
        <v>42624</v>
      </c>
      <c r="F2329" t="s">
        <v>9</v>
      </c>
    </row>
    <row r="2330" spans="1:6" x14ac:dyDescent="0.3">
      <c r="A2330">
        <v>2021</v>
      </c>
      <c r="B2330" t="s">
        <v>64</v>
      </c>
      <c r="C2330" t="s">
        <v>39</v>
      </c>
      <c r="D2330">
        <v>2047</v>
      </c>
      <c r="E2330">
        <v>44696</v>
      </c>
      <c r="F2330" t="s">
        <v>9</v>
      </c>
    </row>
    <row r="2331" spans="1:6" x14ac:dyDescent="0.3">
      <c r="A2331">
        <v>2021</v>
      </c>
      <c r="B2331" t="s">
        <v>64</v>
      </c>
      <c r="C2331" t="s">
        <v>40</v>
      </c>
      <c r="D2331">
        <v>23639</v>
      </c>
      <c r="E2331">
        <v>41006</v>
      </c>
      <c r="F2331" t="s">
        <v>7</v>
      </c>
    </row>
    <row r="2332" spans="1:6" x14ac:dyDescent="0.3">
      <c r="A2332">
        <v>2021</v>
      </c>
      <c r="B2332" t="s">
        <v>64</v>
      </c>
      <c r="C2332" t="s">
        <v>41</v>
      </c>
      <c r="D2332">
        <v>6589</v>
      </c>
      <c r="E2332">
        <v>42151</v>
      </c>
      <c r="F2332" t="s">
        <v>7</v>
      </c>
    </row>
    <row r="2333" spans="1:6" x14ac:dyDescent="0.3">
      <c r="A2333">
        <v>2021</v>
      </c>
      <c r="B2333" t="s">
        <v>64</v>
      </c>
      <c r="C2333" t="s">
        <v>42</v>
      </c>
      <c r="D2333">
        <v>25468</v>
      </c>
      <c r="E2333">
        <v>41467</v>
      </c>
      <c r="F2333" t="s">
        <v>9</v>
      </c>
    </row>
    <row r="2334" spans="1:6" x14ac:dyDescent="0.3">
      <c r="A2334">
        <v>2021</v>
      </c>
      <c r="B2334" t="s">
        <v>64</v>
      </c>
      <c r="C2334" t="s">
        <v>43</v>
      </c>
      <c r="D2334">
        <v>33082</v>
      </c>
      <c r="E2334">
        <v>41131</v>
      </c>
      <c r="F2334" t="s">
        <v>7</v>
      </c>
    </row>
    <row r="2335" spans="1:6" x14ac:dyDescent="0.3">
      <c r="A2335">
        <v>2021</v>
      </c>
      <c r="B2335" t="s">
        <v>64</v>
      </c>
      <c r="C2335" t="s">
        <v>44</v>
      </c>
      <c r="D2335">
        <v>3537</v>
      </c>
      <c r="E2335">
        <v>40466</v>
      </c>
      <c r="F2335" t="s">
        <v>9</v>
      </c>
    </row>
    <row r="2336" spans="1:6" x14ac:dyDescent="0.3">
      <c r="A2336">
        <v>2021</v>
      </c>
      <c r="B2336" t="s">
        <v>64</v>
      </c>
      <c r="C2336" t="s">
        <v>45</v>
      </c>
      <c r="D2336">
        <v>12142</v>
      </c>
      <c r="E2336">
        <v>40386</v>
      </c>
      <c r="F2336" t="s">
        <v>7</v>
      </c>
    </row>
    <row r="2337" spans="1:6" x14ac:dyDescent="0.3">
      <c r="A2337">
        <v>2021</v>
      </c>
      <c r="B2337" t="s">
        <v>64</v>
      </c>
      <c r="C2337" t="s">
        <v>46</v>
      </c>
      <c r="D2337">
        <v>2223</v>
      </c>
      <c r="E2337">
        <v>40233</v>
      </c>
      <c r="F2337" t="s">
        <v>7</v>
      </c>
    </row>
    <row r="2338" spans="1:6" x14ac:dyDescent="0.3">
      <c r="A2338">
        <v>2021</v>
      </c>
      <c r="B2338" t="s">
        <v>64</v>
      </c>
      <c r="C2338" t="s">
        <v>47</v>
      </c>
      <c r="D2338">
        <v>15931</v>
      </c>
      <c r="E2338">
        <v>42227</v>
      </c>
      <c r="F2338" t="s">
        <v>9</v>
      </c>
    </row>
    <row r="2339" spans="1:6" x14ac:dyDescent="0.3">
      <c r="A2339">
        <v>2021</v>
      </c>
      <c r="B2339" t="s">
        <v>64</v>
      </c>
      <c r="C2339" t="s">
        <v>48</v>
      </c>
      <c r="D2339">
        <v>57504</v>
      </c>
      <c r="E2339">
        <v>47110</v>
      </c>
      <c r="F2339" t="s">
        <v>9</v>
      </c>
    </row>
    <row r="2340" spans="1:6" x14ac:dyDescent="0.3">
      <c r="A2340">
        <v>2021</v>
      </c>
      <c r="B2340" t="s">
        <v>64</v>
      </c>
      <c r="C2340" t="s">
        <v>49</v>
      </c>
      <c r="D2340">
        <v>6492</v>
      </c>
      <c r="E2340">
        <v>43389</v>
      </c>
      <c r="F2340" t="s">
        <v>7</v>
      </c>
    </row>
    <row r="2341" spans="1:6" x14ac:dyDescent="0.3">
      <c r="A2341">
        <v>2021</v>
      </c>
      <c r="B2341" t="s">
        <v>64</v>
      </c>
      <c r="C2341" t="s">
        <v>50</v>
      </c>
      <c r="D2341">
        <v>1990</v>
      </c>
      <c r="E2341">
        <v>43394</v>
      </c>
      <c r="F2341" t="s">
        <v>7</v>
      </c>
    </row>
    <row r="2342" spans="1:6" x14ac:dyDescent="0.3">
      <c r="A2342">
        <v>2021</v>
      </c>
      <c r="B2342" t="s">
        <v>64</v>
      </c>
      <c r="C2342" t="s">
        <v>51</v>
      </c>
      <c r="D2342">
        <v>29777</v>
      </c>
      <c r="E2342">
        <v>51136</v>
      </c>
      <c r="F2342" t="s">
        <v>9</v>
      </c>
    </row>
    <row r="2343" spans="1:6" x14ac:dyDescent="0.3">
      <c r="A2343">
        <v>2021</v>
      </c>
      <c r="B2343" t="s">
        <v>64</v>
      </c>
      <c r="C2343" t="s">
        <v>52</v>
      </c>
      <c r="D2343">
        <v>19915</v>
      </c>
      <c r="E2343">
        <v>48585</v>
      </c>
      <c r="F2343" t="s">
        <v>9</v>
      </c>
    </row>
    <row r="2344" spans="1:6" x14ac:dyDescent="0.3">
      <c r="A2344">
        <v>2021</v>
      </c>
      <c r="B2344" t="s">
        <v>64</v>
      </c>
      <c r="C2344" t="s">
        <v>53</v>
      </c>
      <c r="D2344">
        <v>5797</v>
      </c>
      <c r="E2344">
        <v>38080</v>
      </c>
      <c r="F2344" t="s">
        <v>9</v>
      </c>
    </row>
    <row r="2345" spans="1:6" x14ac:dyDescent="0.3">
      <c r="A2345">
        <v>2021</v>
      </c>
      <c r="B2345" t="s">
        <v>64</v>
      </c>
      <c r="C2345" t="s">
        <v>54</v>
      </c>
      <c r="D2345">
        <v>13757</v>
      </c>
      <c r="E2345">
        <v>37908</v>
      </c>
      <c r="F2345" t="s">
        <v>9</v>
      </c>
    </row>
    <row r="2346" spans="1:6" x14ac:dyDescent="0.3">
      <c r="A2346">
        <v>2021</v>
      </c>
      <c r="B2346" t="s">
        <v>64</v>
      </c>
      <c r="C2346" t="s">
        <v>55</v>
      </c>
      <c r="D2346">
        <v>1655</v>
      </c>
      <c r="E2346">
        <v>45255</v>
      </c>
      <c r="F2346" t="s">
        <v>9</v>
      </c>
    </row>
    <row r="2347" spans="1:6" x14ac:dyDescent="0.3">
      <c r="A2347">
        <v>2020</v>
      </c>
      <c r="B2347" t="s">
        <v>76</v>
      </c>
      <c r="C2347" t="s">
        <v>6</v>
      </c>
      <c r="D2347">
        <v>1843</v>
      </c>
      <c r="E2347">
        <v>62388</v>
      </c>
      <c r="F2347" t="s">
        <v>7</v>
      </c>
    </row>
    <row r="2348" spans="1:6" x14ac:dyDescent="0.3">
      <c r="A2348">
        <v>2020</v>
      </c>
      <c r="B2348" t="s">
        <v>76</v>
      </c>
      <c r="C2348" t="s">
        <v>8</v>
      </c>
      <c r="D2348">
        <v>1328</v>
      </c>
      <c r="E2348">
        <v>56854</v>
      </c>
      <c r="F2348" t="s">
        <v>7</v>
      </c>
    </row>
    <row r="2349" spans="1:6" x14ac:dyDescent="0.3">
      <c r="A2349">
        <v>2020</v>
      </c>
      <c r="B2349" t="s">
        <v>76</v>
      </c>
      <c r="C2349" t="s">
        <v>10</v>
      </c>
      <c r="D2349">
        <v>2525</v>
      </c>
      <c r="E2349">
        <v>53616</v>
      </c>
      <c r="F2349" t="s">
        <v>9</v>
      </c>
    </row>
    <row r="2350" spans="1:6" x14ac:dyDescent="0.3">
      <c r="A2350">
        <v>2020</v>
      </c>
      <c r="B2350" t="s">
        <v>76</v>
      </c>
      <c r="C2350" t="s">
        <v>11</v>
      </c>
      <c r="D2350">
        <v>17605</v>
      </c>
      <c r="E2350">
        <v>44595</v>
      </c>
      <c r="F2350" t="s">
        <v>7</v>
      </c>
    </row>
    <row r="2351" spans="1:6" x14ac:dyDescent="0.3">
      <c r="A2351">
        <v>2020</v>
      </c>
      <c r="B2351" t="s">
        <v>76</v>
      </c>
      <c r="C2351" t="s">
        <v>12</v>
      </c>
      <c r="D2351">
        <v>3256</v>
      </c>
      <c r="E2351">
        <v>94489</v>
      </c>
      <c r="F2351" t="s">
        <v>7</v>
      </c>
    </row>
    <row r="2352" spans="1:6" x14ac:dyDescent="0.3">
      <c r="A2352">
        <v>2020</v>
      </c>
      <c r="B2352" t="s">
        <v>76</v>
      </c>
      <c r="C2352" t="s">
        <v>13</v>
      </c>
      <c r="D2352">
        <v>441</v>
      </c>
      <c r="E2352">
        <v>46054</v>
      </c>
      <c r="F2352" t="s">
        <v>9</v>
      </c>
    </row>
    <row r="2353" spans="1:6" x14ac:dyDescent="0.3">
      <c r="A2353">
        <v>2020</v>
      </c>
      <c r="B2353" t="s">
        <v>76</v>
      </c>
      <c r="C2353" t="s">
        <v>14</v>
      </c>
      <c r="D2353">
        <v>177</v>
      </c>
      <c r="E2353">
        <v>45987</v>
      </c>
      <c r="F2353" t="s">
        <v>9</v>
      </c>
    </row>
    <row r="2354" spans="1:6" x14ac:dyDescent="0.3">
      <c r="A2354">
        <v>2020</v>
      </c>
      <c r="B2354" t="s">
        <v>76</v>
      </c>
      <c r="C2354" t="s">
        <v>15</v>
      </c>
      <c r="D2354">
        <v>5289</v>
      </c>
      <c r="E2354">
        <v>40681</v>
      </c>
      <c r="F2354" t="s">
        <v>7</v>
      </c>
    </row>
    <row r="2355" spans="1:6" x14ac:dyDescent="0.3">
      <c r="A2355">
        <v>2020</v>
      </c>
      <c r="B2355" t="s">
        <v>76</v>
      </c>
      <c r="C2355" t="s">
        <v>16</v>
      </c>
      <c r="D2355">
        <v>2630</v>
      </c>
      <c r="E2355">
        <v>48010</v>
      </c>
      <c r="F2355" t="s">
        <v>7</v>
      </c>
    </row>
    <row r="2356" spans="1:6" x14ac:dyDescent="0.3">
      <c r="A2356">
        <v>2020</v>
      </c>
      <c r="B2356" t="s">
        <v>76</v>
      </c>
      <c r="C2356" t="s">
        <v>17</v>
      </c>
      <c r="D2356">
        <v>2500</v>
      </c>
      <c r="E2356">
        <v>45998</v>
      </c>
      <c r="F2356" t="s">
        <v>9</v>
      </c>
    </row>
    <row r="2357" spans="1:6" x14ac:dyDescent="0.3">
      <c r="A2357">
        <v>2020</v>
      </c>
      <c r="B2357" t="s">
        <v>76</v>
      </c>
      <c r="C2357" t="s">
        <v>18</v>
      </c>
      <c r="D2357">
        <v>2785</v>
      </c>
      <c r="E2357">
        <v>56101</v>
      </c>
      <c r="F2357" t="s">
        <v>7</v>
      </c>
    </row>
    <row r="2358" spans="1:6" x14ac:dyDescent="0.3">
      <c r="A2358">
        <v>2020</v>
      </c>
      <c r="B2358" t="s">
        <v>76</v>
      </c>
      <c r="C2358" t="s">
        <v>19</v>
      </c>
      <c r="D2358">
        <v>2217</v>
      </c>
      <c r="E2358">
        <v>54605</v>
      </c>
      <c r="F2358" t="s">
        <v>9</v>
      </c>
    </row>
    <row r="2359" spans="1:6" x14ac:dyDescent="0.3">
      <c r="A2359">
        <v>2020</v>
      </c>
      <c r="B2359" t="s">
        <v>76</v>
      </c>
      <c r="C2359" t="s">
        <v>20</v>
      </c>
      <c r="D2359">
        <v>2830</v>
      </c>
      <c r="E2359">
        <v>48989</v>
      </c>
      <c r="F2359" t="s">
        <v>7</v>
      </c>
    </row>
    <row r="2360" spans="1:6" x14ac:dyDescent="0.3">
      <c r="A2360">
        <v>2020</v>
      </c>
      <c r="B2360" t="s">
        <v>76</v>
      </c>
      <c r="C2360" t="s">
        <v>21</v>
      </c>
      <c r="D2360">
        <v>2658</v>
      </c>
      <c r="E2360">
        <v>53004</v>
      </c>
      <c r="F2360" t="s">
        <v>7</v>
      </c>
    </row>
    <row r="2361" spans="1:6" x14ac:dyDescent="0.3">
      <c r="A2361">
        <v>2020</v>
      </c>
      <c r="B2361" t="s">
        <v>76</v>
      </c>
      <c r="C2361" t="s">
        <v>22</v>
      </c>
      <c r="D2361">
        <v>1559</v>
      </c>
      <c r="E2361">
        <v>62223</v>
      </c>
      <c r="F2361" t="s">
        <v>9</v>
      </c>
    </row>
    <row r="2362" spans="1:6" x14ac:dyDescent="0.3">
      <c r="A2362">
        <v>2020</v>
      </c>
      <c r="B2362" t="s">
        <v>76</v>
      </c>
      <c r="C2362" t="s">
        <v>23</v>
      </c>
      <c r="D2362">
        <v>3089</v>
      </c>
      <c r="E2362">
        <v>90277</v>
      </c>
      <c r="F2362" t="s">
        <v>9</v>
      </c>
    </row>
    <row r="2363" spans="1:6" x14ac:dyDescent="0.3">
      <c r="A2363">
        <v>2020</v>
      </c>
      <c r="B2363" t="s">
        <v>76</v>
      </c>
      <c r="C2363" t="s">
        <v>24</v>
      </c>
      <c r="D2363">
        <v>1372</v>
      </c>
      <c r="E2363">
        <v>47187</v>
      </c>
      <c r="F2363" t="s">
        <v>7</v>
      </c>
    </row>
    <row r="2364" spans="1:6" x14ac:dyDescent="0.3">
      <c r="A2364">
        <v>2020</v>
      </c>
      <c r="B2364" t="s">
        <v>76</v>
      </c>
      <c r="C2364" t="s">
        <v>25</v>
      </c>
      <c r="D2364">
        <v>723</v>
      </c>
      <c r="E2364">
        <v>49100</v>
      </c>
      <c r="F2364" t="s">
        <v>7</v>
      </c>
    </row>
    <row r="2365" spans="1:6" x14ac:dyDescent="0.3">
      <c r="A2365">
        <v>2020</v>
      </c>
      <c r="B2365" t="s">
        <v>76</v>
      </c>
      <c r="C2365" t="s">
        <v>26</v>
      </c>
      <c r="D2365">
        <v>985</v>
      </c>
      <c r="E2365">
        <v>67244</v>
      </c>
      <c r="F2365" t="s">
        <v>9</v>
      </c>
    </row>
    <row r="2366" spans="1:6" x14ac:dyDescent="0.3">
      <c r="A2366">
        <v>2020</v>
      </c>
      <c r="B2366" t="s">
        <v>76</v>
      </c>
      <c r="C2366" t="s">
        <v>27</v>
      </c>
      <c r="D2366">
        <v>3282</v>
      </c>
      <c r="E2366">
        <v>46516</v>
      </c>
      <c r="F2366" t="s">
        <v>9</v>
      </c>
    </row>
    <row r="2367" spans="1:6" x14ac:dyDescent="0.3">
      <c r="A2367">
        <v>2020</v>
      </c>
      <c r="B2367" t="s">
        <v>76</v>
      </c>
      <c r="C2367" t="s">
        <v>28</v>
      </c>
      <c r="D2367">
        <v>3071</v>
      </c>
      <c r="E2367">
        <v>56521</v>
      </c>
      <c r="F2367" t="s">
        <v>9</v>
      </c>
    </row>
    <row r="2368" spans="1:6" x14ac:dyDescent="0.3">
      <c r="A2368">
        <v>2020</v>
      </c>
      <c r="B2368" t="s">
        <v>76</v>
      </c>
      <c r="C2368" t="s">
        <v>29</v>
      </c>
      <c r="D2368">
        <v>2153</v>
      </c>
      <c r="E2368">
        <v>53028</v>
      </c>
      <c r="F2368" t="s">
        <v>9</v>
      </c>
    </row>
    <row r="2369" spans="1:6" x14ac:dyDescent="0.3">
      <c r="A2369">
        <v>2020</v>
      </c>
      <c r="B2369" t="s">
        <v>76</v>
      </c>
      <c r="C2369" t="s">
        <v>30</v>
      </c>
      <c r="D2369">
        <v>1935</v>
      </c>
      <c r="E2369">
        <v>49331</v>
      </c>
      <c r="F2369" t="s">
        <v>9</v>
      </c>
    </row>
    <row r="2370" spans="1:6" x14ac:dyDescent="0.3">
      <c r="A2370">
        <v>2020</v>
      </c>
      <c r="B2370" t="s">
        <v>76</v>
      </c>
      <c r="C2370" t="s">
        <v>31</v>
      </c>
      <c r="D2370">
        <v>1771</v>
      </c>
      <c r="E2370">
        <v>73090</v>
      </c>
      <c r="F2370" t="s">
        <v>7</v>
      </c>
    </row>
    <row r="2371" spans="1:6" x14ac:dyDescent="0.3">
      <c r="A2371">
        <v>2020</v>
      </c>
      <c r="B2371" t="s">
        <v>76</v>
      </c>
      <c r="C2371" t="s">
        <v>32</v>
      </c>
      <c r="D2371">
        <v>2378</v>
      </c>
      <c r="E2371">
        <v>47084</v>
      </c>
      <c r="F2371" t="s">
        <v>7</v>
      </c>
    </row>
    <row r="2372" spans="1:6" x14ac:dyDescent="0.3">
      <c r="A2372">
        <v>2020</v>
      </c>
      <c r="B2372" t="s">
        <v>76</v>
      </c>
      <c r="C2372" t="s">
        <v>33</v>
      </c>
      <c r="D2372">
        <v>641</v>
      </c>
      <c r="E2372">
        <v>88872</v>
      </c>
      <c r="F2372" t="s">
        <v>9</v>
      </c>
    </row>
    <row r="2373" spans="1:6" x14ac:dyDescent="0.3">
      <c r="A2373">
        <v>2020</v>
      </c>
      <c r="B2373" t="s">
        <v>76</v>
      </c>
      <c r="C2373" t="s">
        <v>34</v>
      </c>
      <c r="D2373">
        <v>344</v>
      </c>
      <c r="E2373">
        <v>48081</v>
      </c>
      <c r="F2373" t="s">
        <v>7</v>
      </c>
    </row>
    <row r="2374" spans="1:6" x14ac:dyDescent="0.3">
      <c r="A2374">
        <v>2020</v>
      </c>
      <c r="B2374" t="s">
        <v>76</v>
      </c>
      <c r="C2374" t="s">
        <v>35</v>
      </c>
      <c r="D2374">
        <v>1003</v>
      </c>
      <c r="E2374">
        <v>45981</v>
      </c>
      <c r="F2374" t="s">
        <v>7</v>
      </c>
    </row>
    <row r="2375" spans="1:6" x14ac:dyDescent="0.3">
      <c r="A2375">
        <v>2020</v>
      </c>
      <c r="B2375" t="s">
        <v>76</v>
      </c>
      <c r="C2375" t="s">
        <v>36</v>
      </c>
      <c r="D2375">
        <v>2007</v>
      </c>
      <c r="E2375">
        <v>70393</v>
      </c>
      <c r="F2375" t="s">
        <v>9</v>
      </c>
    </row>
    <row r="2376" spans="1:6" x14ac:dyDescent="0.3">
      <c r="A2376">
        <v>2020</v>
      </c>
      <c r="B2376" t="s">
        <v>76</v>
      </c>
      <c r="C2376" t="s">
        <v>37</v>
      </c>
      <c r="D2376">
        <v>3062</v>
      </c>
      <c r="E2376">
        <v>47230</v>
      </c>
      <c r="F2376" t="s">
        <v>9</v>
      </c>
    </row>
    <row r="2377" spans="1:6" x14ac:dyDescent="0.3">
      <c r="A2377">
        <v>2020</v>
      </c>
      <c r="B2377" t="s">
        <v>76</v>
      </c>
      <c r="C2377" t="s">
        <v>38</v>
      </c>
      <c r="D2377">
        <v>3330</v>
      </c>
      <c r="E2377">
        <v>45062</v>
      </c>
      <c r="F2377" t="s">
        <v>7</v>
      </c>
    </row>
    <row r="2378" spans="1:6" x14ac:dyDescent="0.3">
      <c r="A2378">
        <v>2020</v>
      </c>
      <c r="B2378" t="s">
        <v>76</v>
      </c>
      <c r="C2378" t="s">
        <v>39</v>
      </c>
      <c r="D2378">
        <v>1766</v>
      </c>
      <c r="E2378">
        <v>101073</v>
      </c>
      <c r="F2378" t="s">
        <v>7</v>
      </c>
    </row>
    <row r="2379" spans="1:6" x14ac:dyDescent="0.3">
      <c r="A2379">
        <v>2020</v>
      </c>
      <c r="B2379" t="s">
        <v>76</v>
      </c>
      <c r="C2379" t="s">
        <v>40</v>
      </c>
      <c r="D2379">
        <v>2470</v>
      </c>
      <c r="E2379">
        <v>57145</v>
      </c>
      <c r="F2379" t="s">
        <v>9</v>
      </c>
    </row>
    <row r="2380" spans="1:6" x14ac:dyDescent="0.3">
      <c r="A2380">
        <v>2020</v>
      </c>
      <c r="B2380" t="s">
        <v>76</v>
      </c>
      <c r="C2380" t="s">
        <v>41</v>
      </c>
      <c r="D2380">
        <v>4348</v>
      </c>
      <c r="E2380">
        <v>97135</v>
      </c>
      <c r="F2380" t="s">
        <v>7</v>
      </c>
    </row>
    <row r="2381" spans="1:6" x14ac:dyDescent="0.3">
      <c r="A2381">
        <v>2020</v>
      </c>
      <c r="B2381" t="s">
        <v>76</v>
      </c>
      <c r="C2381" t="s">
        <v>42</v>
      </c>
      <c r="D2381">
        <v>4560</v>
      </c>
      <c r="E2381">
        <v>43495</v>
      </c>
      <c r="F2381" t="s">
        <v>9</v>
      </c>
    </row>
    <row r="2382" spans="1:6" x14ac:dyDescent="0.3">
      <c r="A2382">
        <v>2020</v>
      </c>
      <c r="B2382" t="s">
        <v>76</v>
      </c>
      <c r="C2382" t="s">
        <v>43</v>
      </c>
      <c r="D2382">
        <v>3585</v>
      </c>
      <c r="E2382">
        <v>68951</v>
      </c>
      <c r="F2382" t="s">
        <v>7</v>
      </c>
    </row>
    <row r="2383" spans="1:6" x14ac:dyDescent="0.3">
      <c r="A2383">
        <v>2020</v>
      </c>
      <c r="B2383" t="s">
        <v>76</v>
      </c>
      <c r="C2383" t="s">
        <v>44</v>
      </c>
      <c r="D2383">
        <v>194</v>
      </c>
      <c r="E2383">
        <v>45071</v>
      </c>
      <c r="F2383" t="s">
        <v>7</v>
      </c>
    </row>
    <row r="2384" spans="1:6" x14ac:dyDescent="0.3">
      <c r="A2384">
        <v>2020</v>
      </c>
      <c r="B2384" t="s">
        <v>76</v>
      </c>
      <c r="C2384" t="s">
        <v>45</v>
      </c>
      <c r="D2384">
        <v>1286</v>
      </c>
      <c r="E2384">
        <v>46536</v>
      </c>
      <c r="F2384" t="s">
        <v>9</v>
      </c>
    </row>
    <row r="2385" spans="1:6" x14ac:dyDescent="0.3">
      <c r="A2385">
        <v>2020</v>
      </c>
      <c r="B2385" t="s">
        <v>76</v>
      </c>
      <c r="C2385" t="s">
        <v>46</v>
      </c>
      <c r="D2385">
        <v>1047</v>
      </c>
      <c r="E2385">
        <v>48904</v>
      </c>
      <c r="F2385" t="s">
        <v>9</v>
      </c>
    </row>
    <row r="2386" spans="1:6" x14ac:dyDescent="0.3">
      <c r="A2386">
        <v>2020</v>
      </c>
      <c r="B2386" t="s">
        <v>76</v>
      </c>
      <c r="C2386" t="s">
        <v>47</v>
      </c>
      <c r="D2386">
        <v>1099</v>
      </c>
      <c r="E2386">
        <v>52634</v>
      </c>
      <c r="F2386" t="s">
        <v>7</v>
      </c>
    </row>
    <row r="2387" spans="1:6" x14ac:dyDescent="0.3">
      <c r="A2387">
        <v>2020</v>
      </c>
      <c r="B2387" t="s">
        <v>76</v>
      </c>
      <c r="C2387" t="s">
        <v>48</v>
      </c>
      <c r="D2387">
        <v>19761</v>
      </c>
      <c r="E2387">
        <v>115449</v>
      </c>
      <c r="F2387" t="s">
        <v>7</v>
      </c>
    </row>
    <row r="2388" spans="1:6" x14ac:dyDescent="0.3">
      <c r="A2388">
        <v>2020</v>
      </c>
      <c r="B2388" t="s">
        <v>76</v>
      </c>
      <c r="C2388" t="s">
        <v>49</v>
      </c>
      <c r="D2388">
        <v>1002</v>
      </c>
      <c r="E2388">
        <v>67171</v>
      </c>
      <c r="F2388" t="s">
        <v>9</v>
      </c>
    </row>
    <row r="2389" spans="1:6" x14ac:dyDescent="0.3">
      <c r="A2389">
        <v>2020</v>
      </c>
      <c r="B2389" t="s">
        <v>76</v>
      </c>
      <c r="C2389" t="s">
        <v>50</v>
      </c>
      <c r="D2389">
        <v>548</v>
      </c>
      <c r="E2389">
        <v>44605</v>
      </c>
      <c r="F2389" t="s">
        <v>9</v>
      </c>
    </row>
    <row r="2390" spans="1:6" x14ac:dyDescent="0.3">
      <c r="A2390">
        <v>2020</v>
      </c>
      <c r="B2390" t="s">
        <v>76</v>
      </c>
      <c r="C2390" t="s">
        <v>51</v>
      </c>
      <c r="D2390">
        <v>2101</v>
      </c>
      <c r="E2390">
        <v>53043</v>
      </c>
      <c r="F2390" t="s">
        <v>9</v>
      </c>
    </row>
    <row r="2391" spans="1:6" x14ac:dyDescent="0.3">
      <c r="A2391">
        <v>2020</v>
      </c>
      <c r="B2391" t="s">
        <v>76</v>
      </c>
      <c r="C2391" t="s">
        <v>52</v>
      </c>
      <c r="D2391">
        <v>7317</v>
      </c>
      <c r="E2391">
        <v>39346</v>
      </c>
      <c r="F2391" t="s">
        <v>9</v>
      </c>
    </row>
    <row r="2392" spans="1:6" x14ac:dyDescent="0.3">
      <c r="A2392">
        <v>2020</v>
      </c>
      <c r="B2392" t="s">
        <v>76</v>
      </c>
      <c r="C2392" t="s">
        <v>53</v>
      </c>
      <c r="D2392">
        <v>1199</v>
      </c>
      <c r="E2392">
        <v>86012</v>
      </c>
      <c r="F2392" t="s">
        <v>9</v>
      </c>
    </row>
    <row r="2393" spans="1:6" x14ac:dyDescent="0.3">
      <c r="A2393">
        <v>2020</v>
      </c>
      <c r="B2393" t="s">
        <v>76</v>
      </c>
      <c r="C2393" t="s">
        <v>54</v>
      </c>
      <c r="D2393">
        <v>2926</v>
      </c>
      <c r="E2393">
        <v>45437</v>
      </c>
      <c r="F2393" t="s">
        <v>7</v>
      </c>
    </row>
    <row r="2394" spans="1:6" x14ac:dyDescent="0.3">
      <c r="A2394">
        <v>2020</v>
      </c>
      <c r="B2394" t="s">
        <v>76</v>
      </c>
      <c r="C2394" t="s">
        <v>55</v>
      </c>
      <c r="D2394">
        <v>1438</v>
      </c>
      <c r="E2394">
        <v>89751</v>
      </c>
      <c r="F2394" t="s">
        <v>7</v>
      </c>
    </row>
    <row r="2395" spans="1:6" x14ac:dyDescent="0.3">
      <c r="A2395">
        <v>2020</v>
      </c>
      <c r="B2395" t="s">
        <v>56</v>
      </c>
      <c r="C2395" t="s">
        <v>6</v>
      </c>
      <c r="D2395">
        <v>9897</v>
      </c>
      <c r="E2395">
        <v>59957</v>
      </c>
      <c r="F2395" t="s">
        <v>9</v>
      </c>
    </row>
    <row r="2396" spans="1:6" x14ac:dyDescent="0.3">
      <c r="A2396">
        <v>2020</v>
      </c>
      <c r="B2396" t="s">
        <v>56</v>
      </c>
      <c r="C2396" t="s">
        <v>8</v>
      </c>
      <c r="D2396">
        <v>12867</v>
      </c>
      <c r="E2396">
        <v>61989</v>
      </c>
      <c r="F2396" t="s">
        <v>7</v>
      </c>
    </row>
    <row r="2397" spans="1:6" x14ac:dyDescent="0.3">
      <c r="A2397">
        <v>2020</v>
      </c>
      <c r="B2397" t="s">
        <v>56</v>
      </c>
      <c r="C2397" t="s">
        <v>10</v>
      </c>
      <c r="D2397">
        <v>6945</v>
      </c>
      <c r="E2397">
        <v>53988</v>
      </c>
      <c r="F2397" t="s">
        <v>7</v>
      </c>
    </row>
    <row r="2398" spans="1:6" x14ac:dyDescent="0.3">
      <c r="A2398">
        <v>2020</v>
      </c>
      <c r="B2398" t="s">
        <v>56</v>
      </c>
      <c r="C2398" t="s">
        <v>11</v>
      </c>
      <c r="D2398">
        <v>80657</v>
      </c>
      <c r="E2398">
        <v>76084</v>
      </c>
      <c r="F2398" t="s">
        <v>9</v>
      </c>
    </row>
    <row r="2399" spans="1:6" x14ac:dyDescent="0.3">
      <c r="A2399">
        <v>2020</v>
      </c>
      <c r="B2399" t="s">
        <v>56</v>
      </c>
      <c r="C2399" t="s">
        <v>12</v>
      </c>
      <c r="D2399">
        <v>19884</v>
      </c>
      <c r="E2399">
        <v>68414</v>
      </c>
      <c r="F2399" t="s">
        <v>9</v>
      </c>
    </row>
    <row r="2400" spans="1:6" x14ac:dyDescent="0.3">
      <c r="A2400">
        <v>2020</v>
      </c>
      <c r="B2400" t="s">
        <v>56</v>
      </c>
      <c r="C2400" t="s">
        <v>13</v>
      </c>
      <c r="D2400">
        <v>9399</v>
      </c>
      <c r="E2400">
        <v>75727</v>
      </c>
      <c r="F2400" t="s">
        <v>7</v>
      </c>
    </row>
    <row r="2401" spans="1:6" x14ac:dyDescent="0.3">
      <c r="A2401">
        <v>2020</v>
      </c>
      <c r="B2401" t="s">
        <v>56</v>
      </c>
      <c r="C2401" t="s">
        <v>14</v>
      </c>
      <c r="D2401">
        <v>2871</v>
      </c>
      <c r="E2401">
        <v>65797</v>
      </c>
      <c r="F2401" t="s">
        <v>7</v>
      </c>
    </row>
    <row r="2402" spans="1:6" x14ac:dyDescent="0.3">
      <c r="A2402">
        <v>2020</v>
      </c>
      <c r="B2402" t="s">
        <v>56</v>
      </c>
      <c r="C2402" t="s">
        <v>15</v>
      </c>
      <c r="D2402">
        <v>70819</v>
      </c>
      <c r="E2402">
        <v>57286</v>
      </c>
      <c r="F2402" t="s">
        <v>9</v>
      </c>
    </row>
    <row r="2403" spans="1:6" x14ac:dyDescent="0.3">
      <c r="A2403">
        <v>2020</v>
      </c>
      <c r="B2403" t="s">
        <v>56</v>
      </c>
      <c r="C2403" t="s">
        <v>16</v>
      </c>
      <c r="D2403">
        <v>20577</v>
      </c>
      <c r="E2403">
        <v>67018</v>
      </c>
      <c r="F2403" t="s">
        <v>7</v>
      </c>
    </row>
    <row r="2404" spans="1:6" x14ac:dyDescent="0.3">
      <c r="A2404">
        <v>2020</v>
      </c>
      <c r="B2404" t="s">
        <v>56</v>
      </c>
      <c r="C2404" t="s">
        <v>17</v>
      </c>
      <c r="D2404">
        <v>8174</v>
      </c>
      <c r="E2404">
        <v>50285</v>
      </c>
      <c r="F2404" t="s">
        <v>9</v>
      </c>
    </row>
    <row r="2405" spans="1:6" x14ac:dyDescent="0.3">
      <c r="A2405">
        <v>2020</v>
      </c>
      <c r="B2405" t="s">
        <v>56</v>
      </c>
      <c r="C2405" t="s">
        <v>18</v>
      </c>
      <c r="D2405">
        <v>32305</v>
      </c>
      <c r="E2405">
        <v>77957</v>
      </c>
      <c r="F2405" t="s">
        <v>7</v>
      </c>
    </row>
    <row r="2406" spans="1:6" x14ac:dyDescent="0.3">
      <c r="A2406">
        <v>2020</v>
      </c>
      <c r="B2406" t="s">
        <v>56</v>
      </c>
      <c r="C2406" t="s">
        <v>19</v>
      </c>
      <c r="D2406">
        <v>15176</v>
      </c>
      <c r="E2406">
        <v>64404</v>
      </c>
      <c r="F2406" t="s">
        <v>7</v>
      </c>
    </row>
    <row r="2407" spans="1:6" x14ac:dyDescent="0.3">
      <c r="A2407">
        <v>2020</v>
      </c>
      <c r="B2407" t="s">
        <v>56</v>
      </c>
      <c r="C2407" t="s">
        <v>20</v>
      </c>
      <c r="D2407">
        <v>9447</v>
      </c>
      <c r="E2407">
        <v>63435</v>
      </c>
      <c r="F2407" t="s">
        <v>9</v>
      </c>
    </row>
    <row r="2408" spans="1:6" x14ac:dyDescent="0.3">
      <c r="A2408">
        <v>2020</v>
      </c>
      <c r="B2408" t="s">
        <v>56</v>
      </c>
      <c r="C2408" t="s">
        <v>21</v>
      </c>
      <c r="D2408">
        <v>7555</v>
      </c>
      <c r="E2408">
        <v>60735</v>
      </c>
      <c r="F2408" t="s">
        <v>9</v>
      </c>
    </row>
    <row r="2409" spans="1:6" x14ac:dyDescent="0.3">
      <c r="A2409">
        <v>2020</v>
      </c>
      <c r="B2409" t="s">
        <v>56</v>
      </c>
      <c r="C2409" t="s">
        <v>22</v>
      </c>
      <c r="D2409">
        <v>9466</v>
      </c>
      <c r="E2409">
        <v>59957</v>
      </c>
      <c r="F2409" t="s">
        <v>7</v>
      </c>
    </row>
    <row r="2410" spans="1:6" x14ac:dyDescent="0.3">
      <c r="A2410">
        <v>2020</v>
      </c>
      <c r="B2410" t="s">
        <v>56</v>
      </c>
      <c r="C2410" t="s">
        <v>23</v>
      </c>
      <c r="D2410">
        <v>10844</v>
      </c>
      <c r="E2410">
        <v>69892</v>
      </c>
      <c r="F2410" t="s">
        <v>7</v>
      </c>
    </row>
    <row r="2411" spans="1:6" x14ac:dyDescent="0.3">
      <c r="A2411">
        <v>2020</v>
      </c>
      <c r="B2411" t="s">
        <v>56</v>
      </c>
      <c r="C2411" t="s">
        <v>24</v>
      </c>
      <c r="D2411">
        <v>5475</v>
      </c>
      <c r="E2411">
        <v>55575</v>
      </c>
      <c r="F2411" t="s">
        <v>9</v>
      </c>
    </row>
    <row r="2412" spans="1:6" x14ac:dyDescent="0.3">
      <c r="A2412">
        <v>2020</v>
      </c>
      <c r="B2412" t="s">
        <v>56</v>
      </c>
      <c r="C2412" t="s">
        <v>25</v>
      </c>
      <c r="D2412">
        <v>16487</v>
      </c>
      <c r="E2412">
        <v>71971</v>
      </c>
      <c r="F2412" t="s">
        <v>9</v>
      </c>
    </row>
    <row r="2413" spans="1:6" x14ac:dyDescent="0.3">
      <c r="A2413">
        <v>2020</v>
      </c>
      <c r="B2413" t="s">
        <v>56</v>
      </c>
      <c r="C2413" t="s">
        <v>26</v>
      </c>
      <c r="D2413">
        <v>21120</v>
      </c>
      <c r="E2413">
        <v>84802</v>
      </c>
      <c r="F2413" t="s">
        <v>9</v>
      </c>
    </row>
    <row r="2414" spans="1:6" x14ac:dyDescent="0.3">
      <c r="A2414">
        <v>2020</v>
      </c>
      <c r="B2414" t="s">
        <v>56</v>
      </c>
      <c r="C2414" t="s">
        <v>27</v>
      </c>
      <c r="D2414">
        <v>19952</v>
      </c>
      <c r="E2414">
        <v>68378</v>
      </c>
      <c r="F2414" t="s">
        <v>9</v>
      </c>
    </row>
    <row r="2415" spans="1:6" x14ac:dyDescent="0.3">
      <c r="A2415">
        <v>2020</v>
      </c>
      <c r="B2415" t="s">
        <v>56</v>
      </c>
      <c r="C2415" t="s">
        <v>28</v>
      </c>
      <c r="D2415">
        <v>16480</v>
      </c>
      <c r="E2415">
        <v>73248</v>
      </c>
      <c r="F2415" t="s">
        <v>9</v>
      </c>
    </row>
    <row r="2416" spans="1:6" x14ac:dyDescent="0.3">
      <c r="A2416">
        <v>2020</v>
      </c>
      <c r="B2416" t="s">
        <v>56</v>
      </c>
      <c r="C2416" t="s">
        <v>29</v>
      </c>
      <c r="D2416">
        <v>5760</v>
      </c>
      <c r="E2416">
        <v>56325</v>
      </c>
      <c r="F2416" t="s">
        <v>7</v>
      </c>
    </row>
    <row r="2417" spans="1:6" x14ac:dyDescent="0.3">
      <c r="A2417">
        <v>2020</v>
      </c>
      <c r="B2417" t="s">
        <v>56</v>
      </c>
      <c r="C2417" t="s">
        <v>30</v>
      </c>
      <c r="D2417">
        <v>14591</v>
      </c>
      <c r="E2417">
        <v>65442</v>
      </c>
      <c r="F2417" t="s">
        <v>7</v>
      </c>
    </row>
    <row r="2418" spans="1:6" x14ac:dyDescent="0.3">
      <c r="A2418">
        <v>2020</v>
      </c>
      <c r="B2418" t="s">
        <v>56</v>
      </c>
      <c r="C2418" t="s">
        <v>31</v>
      </c>
      <c r="D2418">
        <v>6514</v>
      </c>
      <c r="E2418">
        <v>58969</v>
      </c>
      <c r="F2418" t="s">
        <v>9</v>
      </c>
    </row>
    <row r="2419" spans="1:6" x14ac:dyDescent="0.3">
      <c r="A2419">
        <v>2020</v>
      </c>
      <c r="B2419" t="s">
        <v>56</v>
      </c>
      <c r="C2419" t="s">
        <v>32</v>
      </c>
      <c r="D2419">
        <v>7068</v>
      </c>
      <c r="E2419">
        <v>57657</v>
      </c>
      <c r="F2419" t="s">
        <v>7</v>
      </c>
    </row>
    <row r="2420" spans="1:6" x14ac:dyDescent="0.3">
      <c r="A2420">
        <v>2020</v>
      </c>
      <c r="B2420" t="s">
        <v>56</v>
      </c>
      <c r="C2420" t="s">
        <v>33</v>
      </c>
      <c r="D2420">
        <v>5898</v>
      </c>
      <c r="E2420">
        <v>67123</v>
      </c>
      <c r="F2420" t="s">
        <v>7</v>
      </c>
    </row>
    <row r="2421" spans="1:6" x14ac:dyDescent="0.3">
      <c r="A2421">
        <v>2020</v>
      </c>
      <c r="B2421" t="s">
        <v>56</v>
      </c>
      <c r="C2421" t="s">
        <v>34</v>
      </c>
      <c r="D2421">
        <v>4498</v>
      </c>
      <c r="E2421">
        <v>68661</v>
      </c>
      <c r="F2421" t="s">
        <v>9</v>
      </c>
    </row>
    <row r="2422" spans="1:6" x14ac:dyDescent="0.3">
      <c r="A2422">
        <v>2020</v>
      </c>
      <c r="B2422" t="s">
        <v>56</v>
      </c>
      <c r="C2422" t="s">
        <v>35</v>
      </c>
      <c r="D2422">
        <v>22416</v>
      </c>
      <c r="E2422">
        <v>78658</v>
      </c>
      <c r="F2422" t="s">
        <v>9</v>
      </c>
    </row>
    <row r="2423" spans="1:6" x14ac:dyDescent="0.3">
      <c r="A2423">
        <v>2020</v>
      </c>
      <c r="B2423" t="s">
        <v>56</v>
      </c>
      <c r="C2423" t="s">
        <v>36</v>
      </c>
      <c r="D2423">
        <v>5337</v>
      </c>
      <c r="E2423">
        <v>55350</v>
      </c>
      <c r="F2423" t="s">
        <v>7</v>
      </c>
    </row>
    <row r="2424" spans="1:6" x14ac:dyDescent="0.3">
      <c r="A2424">
        <v>2020</v>
      </c>
      <c r="B2424" t="s">
        <v>56</v>
      </c>
      <c r="C2424" t="s">
        <v>37</v>
      </c>
      <c r="D2424">
        <v>50281</v>
      </c>
      <c r="E2424">
        <v>79248</v>
      </c>
      <c r="F2424" t="s">
        <v>7</v>
      </c>
    </row>
    <row r="2425" spans="1:6" x14ac:dyDescent="0.3">
      <c r="A2425">
        <v>2020</v>
      </c>
      <c r="B2425" t="s">
        <v>56</v>
      </c>
      <c r="C2425" t="s">
        <v>38</v>
      </c>
      <c r="D2425">
        <v>26741</v>
      </c>
      <c r="E2425">
        <v>60587</v>
      </c>
      <c r="F2425" t="s">
        <v>9</v>
      </c>
    </row>
    <row r="2426" spans="1:6" x14ac:dyDescent="0.3">
      <c r="A2426">
        <v>2020</v>
      </c>
      <c r="B2426" t="s">
        <v>56</v>
      </c>
      <c r="C2426" t="s">
        <v>39</v>
      </c>
      <c r="D2426">
        <v>3798</v>
      </c>
      <c r="E2426">
        <v>70586</v>
      </c>
      <c r="F2426" t="s">
        <v>7</v>
      </c>
    </row>
    <row r="2427" spans="1:6" x14ac:dyDescent="0.3">
      <c r="A2427">
        <v>2020</v>
      </c>
      <c r="B2427" t="s">
        <v>56</v>
      </c>
      <c r="C2427" t="s">
        <v>40</v>
      </c>
      <c r="D2427">
        <v>23076</v>
      </c>
      <c r="E2427">
        <v>67194</v>
      </c>
      <c r="F2427" t="s">
        <v>9</v>
      </c>
    </row>
    <row r="2428" spans="1:6" x14ac:dyDescent="0.3">
      <c r="A2428">
        <v>2020</v>
      </c>
      <c r="B2428" t="s">
        <v>56</v>
      </c>
      <c r="C2428" t="s">
        <v>41</v>
      </c>
      <c r="D2428">
        <v>9765</v>
      </c>
      <c r="E2428">
        <v>58777</v>
      </c>
      <c r="F2428" t="s">
        <v>7</v>
      </c>
    </row>
    <row r="2429" spans="1:6" x14ac:dyDescent="0.3">
      <c r="A2429">
        <v>2020</v>
      </c>
      <c r="B2429" t="s">
        <v>56</v>
      </c>
      <c r="C2429" t="s">
        <v>42</v>
      </c>
      <c r="D2429">
        <v>14244</v>
      </c>
      <c r="E2429">
        <v>66523</v>
      </c>
      <c r="F2429" t="s">
        <v>7</v>
      </c>
    </row>
    <row r="2430" spans="1:6" x14ac:dyDescent="0.3">
      <c r="A2430">
        <v>2020</v>
      </c>
      <c r="B2430" t="s">
        <v>56</v>
      </c>
      <c r="C2430" t="s">
        <v>43</v>
      </c>
      <c r="D2430">
        <v>28749</v>
      </c>
      <c r="E2430">
        <v>72852</v>
      </c>
      <c r="F2430" t="s">
        <v>9</v>
      </c>
    </row>
    <row r="2431" spans="1:6" x14ac:dyDescent="0.3">
      <c r="A2431">
        <v>2020</v>
      </c>
      <c r="B2431" t="s">
        <v>56</v>
      </c>
      <c r="C2431" t="s">
        <v>44</v>
      </c>
      <c r="D2431">
        <v>3743</v>
      </c>
      <c r="E2431">
        <v>67579</v>
      </c>
      <c r="F2431" t="s">
        <v>9</v>
      </c>
    </row>
    <row r="2432" spans="1:6" x14ac:dyDescent="0.3">
      <c r="A2432">
        <v>2020</v>
      </c>
      <c r="B2432" t="s">
        <v>56</v>
      </c>
      <c r="C2432" t="s">
        <v>45</v>
      </c>
      <c r="D2432">
        <v>12124</v>
      </c>
      <c r="E2432">
        <v>58634</v>
      </c>
      <c r="F2432" t="s">
        <v>7</v>
      </c>
    </row>
    <row r="2433" spans="1:6" x14ac:dyDescent="0.3">
      <c r="A2433">
        <v>2020</v>
      </c>
      <c r="B2433" t="s">
        <v>56</v>
      </c>
      <c r="C2433" t="s">
        <v>46</v>
      </c>
      <c r="D2433">
        <v>3884</v>
      </c>
      <c r="E2433">
        <v>54981</v>
      </c>
      <c r="F2433" t="s">
        <v>7</v>
      </c>
    </row>
    <row r="2434" spans="1:6" x14ac:dyDescent="0.3">
      <c r="A2434">
        <v>2020</v>
      </c>
      <c r="B2434" t="s">
        <v>56</v>
      </c>
      <c r="C2434" t="s">
        <v>47</v>
      </c>
      <c r="D2434">
        <v>12110</v>
      </c>
      <c r="E2434">
        <v>63033</v>
      </c>
      <c r="F2434" t="s">
        <v>9</v>
      </c>
    </row>
    <row r="2435" spans="1:6" x14ac:dyDescent="0.3">
      <c r="A2435">
        <v>2020</v>
      </c>
      <c r="B2435" t="s">
        <v>56</v>
      </c>
      <c r="C2435" t="s">
        <v>48</v>
      </c>
      <c r="D2435">
        <v>51405</v>
      </c>
      <c r="E2435">
        <v>71554</v>
      </c>
      <c r="F2435" t="s">
        <v>9</v>
      </c>
    </row>
    <row r="2436" spans="1:6" x14ac:dyDescent="0.3">
      <c r="A2436">
        <v>2020</v>
      </c>
      <c r="B2436" t="s">
        <v>56</v>
      </c>
      <c r="C2436" t="s">
        <v>49</v>
      </c>
      <c r="D2436">
        <v>11572</v>
      </c>
      <c r="E2436">
        <v>57052</v>
      </c>
      <c r="F2436" t="s">
        <v>9</v>
      </c>
    </row>
    <row r="2437" spans="1:6" x14ac:dyDescent="0.3">
      <c r="A2437">
        <v>2020</v>
      </c>
      <c r="B2437" t="s">
        <v>56</v>
      </c>
      <c r="C2437" t="s">
        <v>50</v>
      </c>
      <c r="D2437">
        <v>2878</v>
      </c>
      <c r="E2437">
        <v>57025</v>
      </c>
      <c r="F2437" t="s">
        <v>9</v>
      </c>
    </row>
    <row r="2438" spans="1:6" x14ac:dyDescent="0.3">
      <c r="A2438">
        <v>2020</v>
      </c>
      <c r="B2438" t="s">
        <v>56</v>
      </c>
      <c r="C2438" t="s">
        <v>51</v>
      </c>
      <c r="D2438">
        <v>21508</v>
      </c>
      <c r="E2438">
        <v>64050</v>
      </c>
      <c r="F2438" t="s">
        <v>9</v>
      </c>
    </row>
    <row r="2439" spans="1:6" x14ac:dyDescent="0.3">
      <c r="A2439">
        <v>2020</v>
      </c>
      <c r="B2439" t="s">
        <v>56</v>
      </c>
      <c r="C2439" t="s">
        <v>52</v>
      </c>
      <c r="D2439">
        <v>26015</v>
      </c>
      <c r="E2439">
        <v>70432</v>
      </c>
      <c r="F2439" t="s">
        <v>7</v>
      </c>
    </row>
    <row r="2440" spans="1:6" x14ac:dyDescent="0.3">
      <c r="A2440">
        <v>2020</v>
      </c>
      <c r="B2440" t="s">
        <v>56</v>
      </c>
      <c r="C2440" t="s">
        <v>53</v>
      </c>
      <c r="D2440">
        <v>4435</v>
      </c>
      <c r="E2440">
        <v>78255</v>
      </c>
      <c r="F2440" t="s">
        <v>7</v>
      </c>
    </row>
    <row r="2441" spans="1:6" x14ac:dyDescent="0.3">
      <c r="A2441">
        <v>2020</v>
      </c>
      <c r="B2441" t="s">
        <v>56</v>
      </c>
      <c r="C2441" t="s">
        <v>54</v>
      </c>
      <c r="D2441">
        <v>14814</v>
      </c>
      <c r="E2441">
        <v>68063</v>
      </c>
      <c r="F2441" t="s">
        <v>9</v>
      </c>
    </row>
    <row r="2442" spans="1:6" x14ac:dyDescent="0.3">
      <c r="A2442">
        <v>2020</v>
      </c>
      <c r="B2442" t="s">
        <v>56</v>
      </c>
      <c r="C2442" t="s">
        <v>55</v>
      </c>
      <c r="D2442">
        <v>3375</v>
      </c>
      <c r="E2442">
        <v>59554</v>
      </c>
      <c r="F2442" t="s">
        <v>7</v>
      </c>
    </row>
    <row r="2443" spans="1:6" x14ac:dyDescent="0.3">
      <c r="A2443">
        <v>2020</v>
      </c>
      <c r="B2443" t="s">
        <v>57</v>
      </c>
      <c r="C2443" t="s">
        <v>6</v>
      </c>
      <c r="D2443">
        <v>5566</v>
      </c>
      <c r="E2443">
        <v>63068</v>
      </c>
      <c r="F2443" t="s">
        <v>7</v>
      </c>
    </row>
    <row r="2444" spans="1:6" x14ac:dyDescent="0.3">
      <c r="A2444">
        <v>2020</v>
      </c>
      <c r="B2444" t="s">
        <v>57</v>
      </c>
      <c r="C2444" t="s">
        <v>8</v>
      </c>
      <c r="D2444">
        <v>4926</v>
      </c>
      <c r="E2444">
        <v>82139</v>
      </c>
      <c r="F2444" t="s">
        <v>9</v>
      </c>
    </row>
    <row r="2445" spans="1:6" x14ac:dyDescent="0.3">
      <c r="A2445">
        <v>2020</v>
      </c>
      <c r="B2445" t="s">
        <v>57</v>
      </c>
      <c r="C2445" t="s">
        <v>10</v>
      </c>
      <c r="D2445">
        <v>2918</v>
      </c>
      <c r="E2445">
        <v>53984</v>
      </c>
      <c r="F2445" t="s">
        <v>9</v>
      </c>
    </row>
    <row r="2446" spans="1:6" x14ac:dyDescent="0.3">
      <c r="A2446">
        <v>2020</v>
      </c>
      <c r="B2446" t="s">
        <v>57</v>
      </c>
      <c r="C2446" t="s">
        <v>11</v>
      </c>
      <c r="D2446">
        <v>44706</v>
      </c>
      <c r="E2446">
        <v>101627</v>
      </c>
      <c r="F2446" t="s">
        <v>7</v>
      </c>
    </row>
    <row r="2447" spans="1:6" x14ac:dyDescent="0.3">
      <c r="A2447">
        <v>2020</v>
      </c>
      <c r="B2447" t="s">
        <v>57</v>
      </c>
      <c r="C2447" t="s">
        <v>12</v>
      </c>
      <c r="D2447">
        <v>5804</v>
      </c>
      <c r="E2447">
        <v>76677</v>
      </c>
      <c r="F2447" t="s">
        <v>7</v>
      </c>
    </row>
    <row r="2448" spans="1:6" x14ac:dyDescent="0.3">
      <c r="A2448">
        <v>2020</v>
      </c>
      <c r="B2448" t="s">
        <v>57</v>
      </c>
      <c r="C2448" t="s">
        <v>13</v>
      </c>
      <c r="D2448">
        <v>4408</v>
      </c>
      <c r="E2448">
        <v>88569</v>
      </c>
      <c r="F2448" t="s">
        <v>9</v>
      </c>
    </row>
    <row r="2449" spans="1:6" x14ac:dyDescent="0.3">
      <c r="A2449">
        <v>2020</v>
      </c>
      <c r="B2449" t="s">
        <v>57</v>
      </c>
      <c r="C2449" t="s">
        <v>14</v>
      </c>
      <c r="D2449">
        <v>661</v>
      </c>
      <c r="E2449">
        <v>70153</v>
      </c>
      <c r="F2449" t="s">
        <v>7</v>
      </c>
    </row>
    <row r="2450" spans="1:6" x14ac:dyDescent="0.3">
      <c r="A2450">
        <v>2020</v>
      </c>
      <c r="B2450" t="s">
        <v>57</v>
      </c>
      <c r="C2450" t="s">
        <v>15</v>
      </c>
      <c r="D2450">
        <v>20548</v>
      </c>
      <c r="E2450">
        <v>67740</v>
      </c>
      <c r="F2450" t="s">
        <v>9</v>
      </c>
    </row>
    <row r="2451" spans="1:6" x14ac:dyDescent="0.3">
      <c r="A2451">
        <v>2020</v>
      </c>
      <c r="B2451" t="s">
        <v>57</v>
      </c>
      <c r="C2451" t="s">
        <v>16</v>
      </c>
      <c r="D2451">
        <v>9884</v>
      </c>
      <c r="E2451">
        <v>65168</v>
      </c>
      <c r="F2451" t="s">
        <v>7</v>
      </c>
    </row>
    <row r="2452" spans="1:6" x14ac:dyDescent="0.3">
      <c r="A2452">
        <v>2020</v>
      </c>
      <c r="B2452" t="s">
        <v>57</v>
      </c>
      <c r="C2452" t="s">
        <v>17</v>
      </c>
      <c r="D2452">
        <v>2807</v>
      </c>
      <c r="E2452">
        <v>69932</v>
      </c>
      <c r="F2452" t="s">
        <v>7</v>
      </c>
    </row>
    <row r="2453" spans="1:6" x14ac:dyDescent="0.3">
      <c r="A2453">
        <v>2020</v>
      </c>
      <c r="B2453" t="s">
        <v>57</v>
      </c>
      <c r="C2453" t="s">
        <v>18</v>
      </c>
      <c r="D2453">
        <v>17883</v>
      </c>
      <c r="E2453">
        <v>77895</v>
      </c>
      <c r="F2453" t="s">
        <v>9</v>
      </c>
    </row>
    <row r="2454" spans="1:6" x14ac:dyDescent="0.3">
      <c r="A2454">
        <v>2020</v>
      </c>
      <c r="B2454" t="s">
        <v>57</v>
      </c>
      <c r="C2454" t="s">
        <v>19</v>
      </c>
      <c r="D2454">
        <v>8825</v>
      </c>
      <c r="E2454">
        <v>68680</v>
      </c>
      <c r="F2454" t="s">
        <v>9</v>
      </c>
    </row>
    <row r="2455" spans="1:6" x14ac:dyDescent="0.3">
      <c r="A2455">
        <v>2020</v>
      </c>
      <c r="B2455" t="s">
        <v>57</v>
      </c>
      <c r="C2455" t="s">
        <v>20</v>
      </c>
      <c r="D2455">
        <v>4142</v>
      </c>
      <c r="E2455">
        <v>66257</v>
      </c>
      <c r="F2455" t="s">
        <v>7</v>
      </c>
    </row>
    <row r="2456" spans="1:6" x14ac:dyDescent="0.3">
      <c r="A2456">
        <v>2020</v>
      </c>
      <c r="B2456" t="s">
        <v>57</v>
      </c>
      <c r="C2456" t="s">
        <v>21</v>
      </c>
      <c r="D2456">
        <v>3143</v>
      </c>
      <c r="E2456">
        <v>65206</v>
      </c>
      <c r="F2456" t="s">
        <v>7</v>
      </c>
    </row>
    <row r="2457" spans="1:6" x14ac:dyDescent="0.3">
      <c r="A2457">
        <v>2020</v>
      </c>
      <c r="B2457" t="s">
        <v>57</v>
      </c>
      <c r="C2457" t="s">
        <v>22</v>
      </c>
      <c r="D2457">
        <v>4443</v>
      </c>
      <c r="E2457">
        <v>65208</v>
      </c>
      <c r="F2457" t="s">
        <v>9</v>
      </c>
    </row>
    <row r="2458" spans="1:6" x14ac:dyDescent="0.3">
      <c r="A2458">
        <v>2020</v>
      </c>
      <c r="B2458" t="s">
        <v>57</v>
      </c>
      <c r="C2458" t="s">
        <v>23</v>
      </c>
      <c r="D2458">
        <v>4428</v>
      </c>
      <c r="E2458">
        <v>81881</v>
      </c>
      <c r="F2458" t="s">
        <v>9</v>
      </c>
    </row>
    <row r="2459" spans="1:6" x14ac:dyDescent="0.3">
      <c r="A2459">
        <v>2020</v>
      </c>
      <c r="B2459" t="s">
        <v>57</v>
      </c>
      <c r="C2459" t="s">
        <v>24</v>
      </c>
      <c r="D2459">
        <v>1856</v>
      </c>
      <c r="E2459">
        <v>61894</v>
      </c>
      <c r="F2459" t="s">
        <v>9</v>
      </c>
    </row>
    <row r="2460" spans="1:6" x14ac:dyDescent="0.3">
      <c r="A2460">
        <v>2020</v>
      </c>
      <c r="B2460" t="s">
        <v>57</v>
      </c>
      <c r="C2460" t="s">
        <v>25</v>
      </c>
      <c r="D2460">
        <v>4035</v>
      </c>
      <c r="E2460">
        <v>84350</v>
      </c>
      <c r="F2460" t="s">
        <v>9</v>
      </c>
    </row>
    <row r="2461" spans="1:6" x14ac:dyDescent="0.3">
      <c r="A2461">
        <v>2020</v>
      </c>
      <c r="B2461" t="s">
        <v>57</v>
      </c>
      <c r="C2461" t="s">
        <v>26</v>
      </c>
      <c r="D2461">
        <v>6711</v>
      </c>
      <c r="E2461">
        <v>94576</v>
      </c>
      <c r="F2461" t="s">
        <v>9</v>
      </c>
    </row>
    <row r="2462" spans="1:6" x14ac:dyDescent="0.3">
      <c r="A2462">
        <v>2020</v>
      </c>
      <c r="B2462" t="s">
        <v>57</v>
      </c>
      <c r="C2462" t="s">
        <v>27</v>
      </c>
      <c r="D2462">
        <v>16070</v>
      </c>
      <c r="E2462">
        <v>73537</v>
      </c>
      <c r="F2462" t="s">
        <v>7</v>
      </c>
    </row>
    <row r="2463" spans="1:6" x14ac:dyDescent="0.3">
      <c r="A2463">
        <v>2020</v>
      </c>
      <c r="B2463" t="s">
        <v>57</v>
      </c>
      <c r="C2463" t="s">
        <v>28</v>
      </c>
      <c r="D2463">
        <v>8487</v>
      </c>
      <c r="E2463">
        <v>73096</v>
      </c>
      <c r="F2463" t="s">
        <v>7</v>
      </c>
    </row>
    <row r="2464" spans="1:6" x14ac:dyDescent="0.3">
      <c r="A2464">
        <v>2020</v>
      </c>
      <c r="B2464" t="s">
        <v>57</v>
      </c>
      <c r="C2464" t="s">
        <v>29</v>
      </c>
      <c r="D2464">
        <v>2421</v>
      </c>
      <c r="E2464">
        <v>55254</v>
      </c>
      <c r="F2464" t="s">
        <v>9</v>
      </c>
    </row>
    <row r="2465" spans="1:6" x14ac:dyDescent="0.3">
      <c r="A2465">
        <v>2020</v>
      </c>
      <c r="B2465" t="s">
        <v>57</v>
      </c>
      <c r="C2465" t="s">
        <v>30</v>
      </c>
      <c r="D2465">
        <v>6476</v>
      </c>
      <c r="E2465">
        <v>64359</v>
      </c>
      <c r="F2465" t="s">
        <v>7</v>
      </c>
    </row>
    <row r="2466" spans="1:6" x14ac:dyDescent="0.3">
      <c r="A2466">
        <v>2020</v>
      </c>
      <c r="B2466" t="s">
        <v>57</v>
      </c>
      <c r="C2466" t="s">
        <v>31</v>
      </c>
      <c r="D2466">
        <v>1634</v>
      </c>
      <c r="E2466">
        <v>56194</v>
      </c>
      <c r="F2466" t="s">
        <v>7</v>
      </c>
    </row>
    <row r="2467" spans="1:6" x14ac:dyDescent="0.3">
      <c r="A2467">
        <v>2020</v>
      </c>
      <c r="B2467" t="s">
        <v>57</v>
      </c>
      <c r="C2467" t="s">
        <v>32</v>
      </c>
      <c r="D2467">
        <v>1988</v>
      </c>
      <c r="E2467">
        <v>57566</v>
      </c>
      <c r="F2467" t="s">
        <v>9</v>
      </c>
    </row>
    <row r="2468" spans="1:6" x14ac:dyDescent="0.3">
      <c r="A2468">
        <v>2020</v>
      </c>
      <c r="B2468" t="s">
        <v>57</v>
      </c>
      <c r="C2468" t="s">
        <v>33</v>
      </c>
      <c r="D2468">
        <v>2066</v>
      </c>
      <c r="E2468">
        <v>64543</v>
      </c>
      <c r="F2468" t="s">
        <v>9</v>
      </c>
    </row>
    <row r="2469" spans="1:6" x14ac:dyDescent="0.3">
      <c r="A2469">
        <v>2020</v>
      </c>
      <c r="B2469" t="s">
        <v>57</v>
      </c>
      <c r="C2469" t="s">
        <v>34</v>
      </c>
      <c r="D2469">
        <v>2032</v>
      </c>
      <c r="E2469">
        <v>77722</v>
      </c>
      <c r="F2469" t="s">
        <v>7</v>
      </c>
    </row>
    <row r="2470" spans="1:6" x14ac:dyDescent="0.3">
      <c r="A2470">
        <v>2020</v>
      </c>
      <c r="B2470" t="s">
        <v>57</v>
      </c>
      <c r="C2470" t="s">
        <v>35</v>
      </c>
      <c r="D2470">
        <v>8976</v>
      </c>
      <c r="E2470">
        <v>86088</v>
      </c>
      <c r="F2470" t="s">
        <v>7</v>
      </c>
    </row>
    <row r="2471" spans="1:6" x14ac:dyDescent="0.3">
      <c r="A2471">
        <v>2020</v>
      </c>
      <c r="B2471" t="s">
        <v>57</v>
      </c>
      <c r="C2471" t="s">
        <v>36</v>
      </c>
      <c r="D2471">
        <v>1768</v>
      </c>
      <c r="E2471">
        <v>59139</v>
      </c>
      <c r="F2471" t="s">
        <v>9</v>
      </c>
    </row>
    <row r="2472" spans="1:6" x14ac:dyDescent="0.3">
      <c r="A2472">
        <v>2020</v>
      </c>
      <c r="B2472" t="s">
        <v>57</v>
      </c>
      <c r="C2472" t="s">
        <v>37</v>
      </c>
      <c r="D2472">
        <v>16910</v>
      </c>
      <c r="E2472">
        <v>73614</v>
      </c>
      <c r="F2472" t="s">
        <v>7</v>
      </c>
    </row>
    <row r="2473" spans="1:6" x14ac:dyDescent="0.3">
      <c r="A2473">
        <v>2020</v>
      </c>
      <c r="B2473" t="s">
        <v>57</v>
      </c>
      <c r="C2473" t="s">
        <v>38</v>
      </c>
      <c r="D2473">
        <v>10219</v>
      </c>
      <c r="E2473">
        <v>65827</v>
      </c>
      <c r="F2473" t="s">
        <v>9</v>
      </c>
    </row>
    <row r="2474" spans="1:6" x14ac:dyDescent="0.3">
      <c r="A2474">
        <v>2020</v>
      </c>
      <c r="B2474" t="s">
        <v>57</v>
      </c>
      <c r="C2474" t="s">
        <v>39</v>
      </c>
      <c r="D2474">
        <v>807</v>
      </c>
      <c r="E2474">
        <v>59882</v>
      </c>
      <c r="F2474" t="s">
        <v>7</v>
      </c>
    </row>
    <row r="2475" spans="1:6" x14ac:dyDescent="0.3">
      <c r="A2475">
        <v>2020</v>
      </c>
      <c r="B2475" t="s">
        <v>57</v>
      </c>
      <c r="C2475" t="s">
        <v>40</v>
      </c>
      <c r="D2475">
        <v>15409</v>
      </c>
      <c r="E2475">
        <v>67487</v>
      </c>
      <c r="F2475" t="s">
        <v>7</v>
      </c>
    </row>
    <row r="2476" spans="1:6" x14ac:dyDescent="0.3">
      <c r="A2476">
        <v>2020</v>
      </c>
      <c r="B2476" t="s">
        <v>57</v>
      </c>
      <c r="C2476" t="s">
        <v>41</v>
      </c>
      <c r="D2476">
        <v>4164</v>
      </c>
      <c r="E2476">
        <v>64770</v>
      </c>
      <c r="F2476" t="s">
        <v>9</v>
      </c>
    </row>
    <row r="2477" spans="1:6" x14ac:dyDescent="0.3">
      <c r="A2477">
        <v>2020</v>
      </c>
      <c r="B2477" t="s">
        <v>57</v>
      </c>
      <c r="C2477" t="s">
        <v>42</v>
      </c>
      <c r="D2477">
        <v>6240</v>
      </c>
      <c r="E2477">
        <v>76641</v>
      </c>
      <c r="F2477" t="s">
        <v>9</v>
      </c>
    </row>
    <row r="2478" spans="1:6" x14ac:dyDescent="0.3">
      <c r="A2478">
        <v>2020</v>
      </c>
      <c r="B2478" t="s">
        <v>57</v>
      </c>
      <c r="C2478" t="s">
        <v>43</v>
      </c>
      <c r="D2478">
        <v>14407</v>
      </c>
      <c r="E2478">
        <v>68561</v>
      </c>
      <c r="F2478" t="s">
        <v>7</v>
      </c>
    </row>
    <row r="2479" spans="1:6" x14ac:dyDescent="0.3">
      <c r="A2479">
        <v>2020</v>
      </c>
      <c r="B2479" t="s">
        <v>57</v>
      </c>
      <c r="C2479" t="s">
        <v>44</v>
      </c>
      <c r="D2479">
        <v>1572</v>
      </c>
      <c r="E2479">
        <v>64468</v>
      </c>
      <c r="F2479" t="s">
        <v>7</v>
      </c>
    </row>
    <row r="2480" spans="1:6" x14ac:dyDescent="0.3">
      <c r="A2480">
        <v>2020</v>
      </c>
      <c r="B2480" t="s">
        <v>57</v>
      </c>
      <c r="C2480" t="s">
        <v>45</v>
      </c>
      <c r="D2480">
        <v>6087</v>
      </c>
      <c r="E2480">
        <v>65522</v>
      </c>
      <c r="F2480" t="s">
        <v>9</v>
      </c>
    </row>
    <row r="2481" spans="1:6" x14ac:dyDescent="0.3">
      <c r="A2481">
        <v>2020</v>
      </c>
      <c r="B2481" t="s">
        <v>57</v>
      </c>
      <c r="C2481" t="s">
        <v>46</v>
      </c>
      <c r="D2481">
        <v>1084</v>
      </c>
      <c r="E2481">
        <v>55320</v>
      </c>
      <c r="F2481" t="s">
        <v>9</v>
      </c>
    </row>
    <row r="2482" spans="1:6" x14ac:dyDescent="0.3">
      <c r="A2482">
        <v>2020</v>
      </c>
      <c r="B2482" t="s">
        <v>57</v>
      </c>
      <c r="C2482" t="s">
        <v>47</v>
      </c>
      <c r="D2482">
        <v>7051</v>
      </c>
      <c r="E2482">
        <v>65495</v>
      </c>
      <c r="F2482" t="s">
        <v>9</v>
      </c>
    </row>
    <row r="2483" spans="1:6" x14ac:dyDescent="0.3">
      <c r="A2483">
        <v>2020</v>
      </c>
      <c r="B2483" t="s">
        <v>57</v>
      </c>
      <c r="C2483" t="s">
        <v>48</v>
      </c>
      <c r="D2483">
        <v>24758</v>
      </c>
      <c r="E2483">
        <v>83648</v>
      </c>
      <c r="F2483" t="s">
        <v>9</v>
      </c>
    </row>
    <row r="2484" spans="1:6" x14ac:dyDescent="0.3">
      <c r="A2484">
        <v>2020</v>
      </c>
      <c r="B2484" t="s">
        <v>57</v>
      </c>
      <c r="C2484" t="s">
        <v>49</v>
      </c>
      <c r="D2484">
        <v>4386</v>
      </c>
      <c r="E2484">
        <v>64006</v>
      </c>
      <c r="F2484" t="s">
        <v>9</v>
      </c>
    </row>
    <row r="2485" spans="1:6" x14ac:dyDescent="0.3">
      <c r="A2485">
        <v>2020</v>
      </c>
      <c r="B2485" t="s">
        <v>57</v>
      </c>
      <c r="C2485" t="s">
        <v>50</v>
      </c>
      <c r="D2485">
        <v>1108</v>
      </c>
      <c r="E2485">
        <v>65390</v>
      </c>
      <c r="F2485" t="s">
        <v>7</v>
      </c>
    </row>
    <row r="2486" spans="1:6" x14ac:dyDescent="0.3">
      <c r="A2486">
        <v>2020</v>
      </c>
      <c r="B2486" t="s">
        <v>57</v>
      </c>
      <c r="C2486" t="s">
        <v>51</v>
      </c>
      <c r="D2486">
        <v>6750</v>
      </c>
      <c r="E2486">
        <v>65974</v>
      </c>
      <c r="F2486" t="s">
        <v>7</v>
      </c>
    </row>
    <row r="2487" spans="1:6" x14ac:dyDescent="0.3">
      <c r="A2487">
        <v>2020</v>
      </c>
      <c r="B2487" t="s">
        <v>57</v>
      </c>
      <c r="C2487" t="s">
        <v>52</v>
      </c>
      <c r="D2487">
        <v>7798</v>
      </c>
      <c r="E2487">
        <v>85321</v>
      </c>
      <c r="F2487" t="s">
        <v>9</v>
      </c>
    </row>
    <row r="2488" spans="1:6" x14ac:dyDescent="0.3">
      <c r="A2488">
        <v>2020</v>
      </c>
      <c r="B2488" t="s">
        <v>57</v>
      </c>
      <c r="C2488" t="s">
        <v>53</v>
      </c>
      <c r="D2488">
        <v>1268</v>
      </c>
      <c r="E2488">
        <v>66459</v>
      </c>
      <c r="F2488" t="s">
        <v>7</v>
      </c>
    </row>
    <row r="2489" spans="1:6" x14ac:dyDescent="0.3">
      <c r="A2489">
        <v>2020</v>
      </c>
      <c r="B2489" t="s">
        <v>57</v>
      </c>
      <c r="C2489" t="s">
        <v>54</v>
      </c>
      <c r="D2489">
        <v>9432</v>
      </c>
      <c r="E2489">
        <v>64047</v>
      </c>
      <c r="F2489" t="s">
        <v>7</v>
      </c>
    </row>
    <row r="2490" spans="1:6" x14ac:dyDescent="0.3">
      <c r="A2490">
        <v>2020</v>
      </c>
      <c r="B2490" t="s">
        <v>57</v>
      </c>
      <c r="C2490" t="s">
        <v>55</v>
      </c>
      <c r="D2490">
        <v>600</v>
      </c>
      <c r="E2490">
        <v>73060</v>
      </c>
      <c r="F2490" t="s">
        <v>9</v>
      </c>
    </row>
    <row r="2491" spans="1:6" x14ac:dyDescent="0.3">
      <c r="A2491">
        <v>2020</v>
      </c>
      <c r="B2491" t="s">
        <v>58</v>
      </c>
      <c r="C2491" t="s">
        <v>6</v>
      </c>
      <c r="D2491">
        <v>32481</v>
      </c>
      <c r="E2491">
        <v>47970</v>
      </c>
      <c r="F2491" t="s">
        <v>9</v>
      </c>
    </row>
    <row r="2492" spans="1:6" x14ac:dyDescent="0.3">
      <c r="A2492">
        <v>2020</v>
      </c>
      <c r="B2492" t="s">
        <v>58</v>
      </c>
      <c r="C2492" t="s">
        <v>8</v>
      </c>
      <c r="D2492">
        <v>31775</v>
      </c>
      <c r="E2492">
        <v>52734</v>
      </c>
      <c r="F2492" t="s">
        <v>7</v>
      </c>
    </row>
    <row r="2493" spans="1:6" x14ac:dyDescent="0.3">
      <c r="A2493">
        <v>2020</v>
      </c>
      <c r="B2493" t="s">
        <v>58</v>
      </c>
      <c r="C2493" t="s">
        <v>10</v>
      </c>
      <c r="D2493">
        <v>21642</v>
      </c>
      <c r="E2493">
        <v>47450</v>
      </c>
      <c r="F2493" t="s">
        <v>7</v>
      </c>
    </row>
    <row r="2494" spans="1:6" x14ac:dyDescent="0.3">
      <c r="A2494">
        <v>2020</v>
      </c>
      <c r="B2494" t="s">
        <v>58</v>
      </c>
      <c r="C2494" t="s">
        <v>11</v>
      </c>
      <c r="D2494">
        <v>196511</v>
      </c>
      <c r="E2494">
        <v>58020</v>
      </c>
      <c r="F2494" t="s">
        <v>9</v>
      </c>
    </row>
    <row r="2495" spans="1:6" x14ac:dyDescent="0.3">
      <c r="A2495">
        <v>2020</v>
      </c>
      <c r="B2495" t="s">
        <v>58</v>
      </c>
      <c r="C2495" t="s">
        <v>12</v>
      </c>
      <c r="D2495">
        <v>35891</v>
      </c>
      <c r="E2495">
        <v>56043</v>
      </c>
      <c r="F2495" t="s">
        <v>7</v>
      </c>
    </row>
    <row r="2496" spans="1:6" x14ac:dyDescent="0.3">
      <c r="A2496">
        <v>2020</v>
      </c>
      <c r="B2496" t="s">
        <v>58</v>
      </c>
      <c r="C2496" t="s">
        <v>13</v>
      </c>
      <c r="D2496">
        <v>24902</v>
      </c>
      <c r="E2496">
        <v>57041</v>
      </c>
      <c r="F2496" t="s">
        <v>9</v>
      </c>
    </row>
    <row r="2497" spans="1:6" x14ac:dyDescent="0.3">
      <c r="A2497">
        <v>2020</v>
      </c>
      <c r="B2497" t="s">
        <v>58</v>
      </c>
      <c r="C2497" t="s">
        <v>14</v>
      </c>
      <c r="D2497">
        <v>6850</v>
      </c>
      <c r="E2497">
        <v>46843</v>
      </c>
      <c r="F2497" t="s">
        <v>7</v>
      </c>
    </row>
    <row r="2498" spans="1:6" x14ac:dyDescent="0.3">
      <c r="A2498">
        <v>2020</v>
      </c>
      <c r="B2498" t="s">
        <v>58</v>
      </c>
      <c r="C2498" t="s">
        <v>15</v>
      </c>
      <c r="D2498">
        <v>139486</v>
      </c>
      <c r="E2498">
        <v>50766</v>
      </c>
      <c r="F2498" t="s">
        <v>7</v>
      </c>
    </row>
    <row r="2499" spans="1:6" x14ac:dyDescent="0.3">
      <c r="A2499">
        <v>2020</v>
      </c>
      <c r="B2499" t="s">
        <v>58</v>
      </c>
      <c r="C2499" t="s">
        <v>16</v>
      </c>
      <c r="D2499">
        <v>60996</v>
      </c>
      <c r="E2499">
        <v>55352</v>
      </c>
      <c r="F2499" t="s">
        <v>9</v>
      </c>
    </row>
    <row r="2500" spans="1:6" x14ac:dyDescent="0.3">
      <c r="A2500">
        <v>2020</v>
      </c>
      <c r="B2500" t="s">
        <v>58</v>
      </c>
      <c r="C2500" t="s">
        <v>17</v>
      </c>
      <c r="D2500">
        <v>11969</v>
      </c>
      <c r="E2500">
        <v>45972</v>
      </c>
      <c r="F2500" t="s">
        <v>9</v>
      </c>
    </row>
    <row r="2501" spans="1:6" x14ac:dyDescent="0.3">
      <c r="A2501">
        <v>2020</v>
      </c>
      <c r="B2501" t="s">
        <v>58</v>
      </c>
      <c r="C2501" t="s">
        <v>18</v>
      </c>
      <c r="D2501">
        <v>78063</v>
      </c>
      <c r="E2501">
        <v>57570</v>
      </c>
      <c r="F2501" t="s">
        <v>7</v>
      </c>
    </row>
    <row r="2502" spans="1:6" x14ac:dyDescent="0.3">
      <c r="A2502">
        <v>2020</v>
      </c>
      <c r="B2502" t="s">
        <v>58</v>
      </c>
      <c r="C2502" t="s">
        <v>19</v>
      </c>
      <c r="D2502">
        <v>40681</v>
      </c>
      <c r="E2502">
        <v>48092</v>
      </c>
      <c r="F2502" t="s">
        <v>7</v>
      </c>
    </row>
    <row r="2503" spans="1:6" x14ac:dyDescent="0.3">
      <c r="A2503">
        <v>2020</v>
      </c>
      <c r="B2503" t="s">
        <v>58</v>
      </c>
      <c r="C2503" t="s">
        <v>20</v>
      </c>
      <c r="D2503">
        <v>23521</v>
      </c>
      <c r="E2503">
        <v>46539</v>
      </c>
      <c r="F2503" t="s">
        <v>9</v>
      </c>
    </row>
    <row r="2504" spans="1:6" x14ac:dyDescent="0.3">
      <c r="A2504">
        <v>2020</v>
      </c>
      <c r="B2504" t="s">
        <v>58</v>
      </c>
      <c r="C2504" t="s">
        <v>21</v>
      </c>
      <c r="D2504">
        <v>20370</v>
      </c>
      <c r="E2504">
        <v>48235</v>
      </c>
      <c r="F2504" t="s">
        <v>9</v>
      </c>
    </row>
    <row r="2505" spans="1:6" x14ac:dyDescent="0.3">
      <c r="A2505">
        <v>2020</v>
      </c>
      <c r="B2505" t="s">
        <v>58</v>
      </c>
      <c r="C2505" t="s">
        <v>22</v>
      </c>
      <c r="D2505">
        <v>28056</v>
      </c>
      <c r="E2505">
        <v>48623</v>
      </c>
      <c r="F2505" t="s">
        <v>9</v>
      </c>
    </row>
    <row r="2506" spans="1:6" x14ac:dyDescent="0.3">
      <c r="A2506">
        <v>2020</v>
      </c>
      <c r="B2506" t="s">
        <v>58</v>
      </c>
      <c r="C2506" t="s">
        <v>23</v>
      </c>
      <c r="D2506">
        <v>30545</v>
      </c>
      <c r="E2506">
        <v>48196</v>
      </c>
      <c r="F2506" t="s">
        <v>9</v>
      </c>
    </row>
    <row r="2507" spans="1:6" x14ac:dyDescent="0.3">
      <c r="A2507">
        <v>2020</v>
      </c>
      <c r="B2507" t="s">
        <v>58</v>
      </c>
      <c r="C2507" t="s">
        <v>24</v>
      </c>
      <c r="D2507">
        <v>10761</v>
      </c>
      <c r="E2507">
        <v>43589</v>
      </c>
      <c r="F2507" t="s">
        <v>9</v>
      </c>
    </row>
    <row r="2508" spans="1:6" x14ac:dyDescent="0.3">
      <c r="A2508">
        <v>2020</v>
      </c>
      <c r="B2508" t="s">
        <v>58</v>
      </c>
      <c r="C2508" t="s">
        <v>25</v>
      </c>
      <c r="D2508">
        <v>32767</v>
      </c>
      <c r="E2508">
        <v>52648</v>
      </c>
      <c r="F2508" t="s">
        <v>7</v>
      </c>
    </row>
    <row r="2509" spans="1:6" x14ac:dyDescent="0.3">
      <c r="A2509">
        <v>2020</v>
      </c>
      <c r="B2509" t="s">
        <v>58</v>
      </c>
      <c r="C2509" t="s">
        <v>26</v>
      </c>
      <c r="D2509">
        <v>42171</v>
      </c>
      <c r="E2509">
        <v>58937</v>
      </c>
      <c r="F2509" t="s">
        <v>7</v>
      </c>
    </row>
    <row r="2510" spans="1:6" x14ac:dyDescent="0.3">
      <c r="A2510">
        <v>2020</v>
      </c>
      <c r="B2510" t="s">
        <v>58</v>
      </c>
      <c r="C2510" t="s">
        <v>27</v>
      </c>
      <c r="D2510">
        <v>52459</v>
      </c>
      <c r="E2510">
        <v>53200</v>
      </c>
      <c r="F2510" t="s">
        <v>9</v>
      </c>
    </row>
    <row r="2511" spans="1:6" x14ac:dyDescent="0.3">
      <c r="A2511">
        <v>2020</v>
      </c>
      <c r="B2511" t="s">
        <v>58</v>
      </c>
      <c r="C2511" t="s">
        <v>28</v>
      </c>
      <c r="D2511">
        <v>37272</v>
      </c>
      <c r="E2511">
        <v>55570</v>
      </c>
      <c r="F2511" t="s">
        <v>7</v>
      </c>
    </row>
    <row r="2512" spans="1:6" x14ac:dyDescent="0.3">
      <c r="A2512">
        <v>2020</v>
      </c>
      <c r="B2512" t="s">
        <v>58</v>
      </c>
      <c r="C2512" t="s">
        <v>29</v>
      </c>
      <c r="D2512">
        <v>19763</v>
      </c>
      <c r="E2512">
        <v>42497</v>
      </c>
      <c r="F2512" t="s">
        <v>7</v>
      </c>
    </row>
    <row r="2513" spans="1:6" x14ac:dyDescent="0.3">
      <c r="A2513">
        <v>2020</v>
      </c>
      <c r="B2513" t="s">
        <v>58</v>
      </c>
      <c r="C2513" t="s">
        <v>30</v>
      </c>
      <c r="D2513">
        <v>38808</v>
      </c>
      <c r="E2513">
        <v>48469</v>
      </c>
      <c r="F2513" t="s">
        <v>9</v>
      </c>
    </row>
    <row r="2514" spans="1:6" x14ac:dyDescent="0.3">
      <c r="A2514">
        <v>2020</v>
      </c>
      <c r="B2514" t="s">
        <v>58</v>
      </c>
      <c r="C2514" t="s">
        <v>31</v>
      </c>
      <c r="D2514">
        <v>9250</v>
      </c>
      <c r="E2514">
        <v>45170</v>
      </c>
      <c r="F2514" t="s">
        <v>9</v>
      </c>
    </row>
    <row r="2515" spans="1:6" x14ac:dyDescent="0.3">
      <c r="A2515">
        <v>2020</v>
      </c>
      <c r="B2515" t="s">
        <v>58</v>
      </c>
      <c r="C2515" t="s">
        <v>32</v>
      </c>
      <c r="D2515">
        <v>14923</v>
      </c>
      <c r="E2515">
        <v>45891</v>
      </c>
      <c r="F2515" t="s">
        <v>7</v>
      </c>
    </row>
    <row r="2516" spans="1:6" x14ac:dyDescent="0.3">
      <c r="A2516">
        <v>2020</v>
      </c>
      <c r="B2516" t="s">
        <v>58</v>
      </c>
      <c r="C2516" t="s">
        <v>33</v>
      </c>
      <c r="D2516">
        <v>15829</v>
      </c>
      <c r="E2516">
        <v>50190</v>
      </c>
      <c r="F2516" t="s">
        <v>7</v>
      </c>
    </row>
    <row r="2517" spans="1:6" x14ac:dyDescent="0.3">
      <c r="A2517">
        <v>2020</v>
      </c>
      <c r="B2517" t="s">
        <v>58</v>
      </c>
      <c r="C2517" t="s">
        <v>34</v>
      </c>
      <c r="D2517">
        <v>12509</v>
      </c>
      <c r="E2517">
        <v>53777</v>
      </c>
      <c r="F2517" t="s">
        <v>9</v>
      </c>
    </row>
    <row r="2518" spans="1:6" x14ac:dyDescent="0.3">
      <c r="A2518">
        <v>2020</v>
      </c>
      <c r="B2518" t="s">
        <v>58</v>
      </c>
      <c r="C2518" t="s">
        <v>35</v>
      </c>
      <c r="D2518">
        <v>54238</v>
      </c>
      <c r="E2518">
        <v>59723</v>
      </c>
      <c r="F2518" t="s">
        <v>7</v>
      </c>
    </row>
    <row r="2519" spans="1:6" x14ac:dyDescent="0.3">
      <c r="A2519">
        <v>2020</v>
      </c>
      <c r="B2519" t="s">
        <v>58</v>
      </c>
      <c r="C2519" t="s">
        <v>36</v>
      </c>
      <c r="D2519">
        <v>10758</v>
      </c>
      <c r="E2519">
        <v>44078</v>
      </c>
      <c r="F2519" t="s">
        <v>9</v>
      </c>
    </row>
    <row r="2520" spans="1:6" x14ac:dyDescent="0.3">
      <c r="A2520">
        <v>2020</v>
      </c>
      <c r="B2520" t="s">
        <v>58</v>
      </c>
      <c r="C2520" t="s">
        <v>37</v>
      </c>
      <c r="D2520">
        <v>123741</v>
      </c>
      <c r="E2520">
        <v>57832</v>
      </c>
      <c r="F2520" t="s">
        <v>7</v>
      </c>
    </row>
    <row r="2521" spans="1:6" x14ac:dyDescent="0.3">
      <c r="A2521">
        <v>2020</v>
      </c>
      <c r="B2521" t="s">
        <v>58</v>
      </c>
      <c r="C2521" t="s">
        <v>38</v>
      </c>
      <c r="D2521">
        <v>61525</v>
      </c>
      <c r="E2521">
        <v>49092</v>
      </c>
      <c r="F2521" t="s">
        <v>7</v>
      </c>
    </row>
    <row r="2522" spans="1:6" x14ac:dyDescent="0.3">
      <c r="A2522">
        <v>2020</v>
      </c>
      <c r="B2522" t="s">
        <v>58</v>
      </c>
      <c r="C2522" t="s">
        <v>39</v>
      </c>
      <c r="D2522">
        <v>7753</v>
      </c>
      <c r="E2522">
        <v>55819</v>
      </c>
      <c r="F2522" t="s">
        <v>9</v>
      </c>
    </row>
    <row r="2523" spans="1:6" x14ac:dyDescent="0.3">
      <c r="A2523">
        <v>2020</v>
      </c>
      <c r="B2523" t="s">
        <v>58</v>
      </c>
      <c r="C2523" t="s">
        <v>40</v>
      </c>
      <c r="D2523">
        <v>68615</v>
      </c>
      <c r="E2523">
        <v>50247</v>
      </c>
      <c r="F2523" t="s">
        <v>9</v>
      </c>
    </row>
    <row r="2524" spans="1:6" x14ac:dyDescent="0.3">
      <c r="A2524">
        <v>2020</v>
      </c>
      <c r="B2524" t="s">
        <v>58</v>
      </c>
      <c r="C2524" t="s">
        <v>41</v>
      </c>
      <c r="D2524">
        <v>23748</v>
      </c>
      <c r="E2524">
        <v>47554</v>
      </c>
      <c r="F2524" t="s">
        <v>7</v>
      </c>
    </row>
    <row r="2525" spans="1:6" x14ac:dyDescent="0.3">
      <c r="A2525">
        <v>2020</v>
      </c>
      <c r="B2525" t="s">
        <v>58</v>
      </c>
      <c r="C2525" t="s">
        <v>42</v>
      </c>
      <c r="D2525">
        <v>26503</v>
      </c>
      <c r="E2525">
        <v>50347</v>
      </c>
      <c r="F2525" t="s">
        <v>7</v>
      </c>
    </row>
    <row r="2526" spans="1:6" x14ac:dyDescent="0.3">
      <c r="A2526">
        <v>2020</v>
      </c>
      <c r="B2526" t="s">
        <v>58</v>
      </c>
      <c r="C2526" t="s">
        <v>43</v>
      </c>
      <c r="D2526">
        <v>74845</v>
      </c>
      <c r="E2526">
        <v>51000</v>
      </c>
      <c r="F2526" t="s">
        <v>9</v>
      </c>
    </row>
    <row r="2527" spans="1:6" x14ac:dyDescent="0.3">
      <c r="A2527">
        <v>2020</v>
      </c>
      <c r="B2527" t="s">
        <v>58</v>
      </c>
      <c r="C2527" t="s">
        <v>44</v>
      </c>
      <c r="D2527">
        <v>7658</v>
      </c>
      <c r="E2527">
        <v>49902</v>
      </c>
      <c r="F2527" t="s">
        <v>9</v>
      </c>
    </row>
    <row r="2528" spans="1:6" x14ac:dyDescent="0.3">
      <c r="A2528">
        <v>2020</v>
      </c>
      <c r="B2528" t="s">
        <v>58</v>
      </c>
      <c r="C2528" t="s">
        <v>45</v>
      </c>
      <c r="D2528">
        <v>30013</v>
      </c>
      <c r="E2528">
        <v>45429</v>
      </c>
      <c r="F2528" t="s">
        <v>9</v>
      </c>
    </row>
    <row r="2529" spans="1:6" x14ac:dyDescent="0.3">
      <c r="A2529">
        <v>2020</v>
      </c>
      <c r="B2529" t="s">
        <v>58</v>
      </c>
      <c r="C2529" t="s">
        <v>46</v>
      </c>
      <c r="D2529">
        <v>8059</v>
      </c>
      <c r="E2529">
        <v>45650</v>
      </c>
      <c r="F2529" t="s">
        <v>9</v>
      </c>
    </row>
    <row r="2530" spans="1:6" x14ac:dyDescent="0.3">
      <c r="A2530">
        <v>2020</v>
      </c>
      <c r="B2530" t="s">
        <v>58</v>
      </c>
      <c r="C2530" t="s">
        <v>47</v>
      </c>
      <c r="D2530">
        <v>40040</v>
      </c>
      <c r="E2530">
        <v>52137</v>
      </c>
      <c r="F2530" t="s">
        <v>9</v>
      </c>
    </row>
    <row r="2531" spans="1:6" x14ac:dyDescent="0.3">
      <c r="A2531">
        <v>2020</v>
      </c>
      <c r="B2531" t="s">
        <v>58</v>
      </c>
      <c r="C2531" t="s">
        <v>48</v>
      </c>
      <c r="D2531">
        <v>147447</v>
      </c>
      <c r="E2531">
        <v>58337</v>
      </c>
      <c r="F2531" t="s">
        <v>7</v>
      </c>
    </row>
    <row r="2532" spans="1:6" x14ac:dyDescent="0.3">
      <c r="A2532">
        <v>2020</v>
      </c>
      <c r="B2532" t="s">
        <v>58</v>
      </c>
      <c r="C2532" t="s">
        <v>49</v>
      </c>
      <c r="D2532">
        <v>19531</v>
      </c>
      <c r="E2532">
        <v>50163</v>
      </c>
      <c r="F2532" t="s">
        <v>7</v>
      </c>
    </row>
    <row r="2533" spans="1:6" x14ac:dyDescent="0.3">
      <c r="A2533">
        <v>2020</v>
      </c>
      <c r="B2533" t="s">
        <v>58</v>
      </c>
      <c r="C2533" t="s">
        <v>50</v>
      </c>
      <c r="D2533">
        <v>5084</v>
      </c>
      <c r="E2533">
        <v>46351</v>
      </c>
      <c r="F2533" t="s">
        <v>9</v>
      </c>
    </row>
    <row r="2534" spans="1:6" x14ac:dyDescent="0.3">
      <c r="A2534">
        <v>2020</v>
      </c>
      <c r="B2534" t="s">
        <v>58</v>
      </c>
      <c r="C2534" t="s">
        <v>51</v>
      </c>
      <c r="D2534">
        <v>43180</v>
      </c>
      <c r="E2534">
        <v>49886</v>
      </c>
      <c r="F2534" t="s">
        <v>7</v>
      </c>
    </row>
    <row r="2535" spans="1:6" x14ac:dyDescent="0.3">
      <c r="A2535">
        <v>2020</v>
      </c>
      <c r="B2535" t="s">
        <v>58</v>
      </c>
      <c r="C2535" t="s">
        <v>52</v>
      </c>
      <c r="D2535">
        <v>39324</v>
      </c>
      <c r="E2535">
        <v>69994</v>
      </c>
      <c r="F2535" t="s">
        <v>7</v>
      </c>
    </row>
    <row r="2536" spans="1:6" x14ac:dyDescent="0.3">
      <c r="A2536">
        <v>2020</v>
      </c>
      <c r="B2536" t="s">
        <v>58</v>
      </c>
      <c r="C2536" t="s">
        <v>53</v>
      </c>
      <c r="D2536">
        <v>10925</v>
      </c>
      <c r="E2536">
        <v>44698</v>
      </c>
      <c r="F2536" t="s">
        <v>9</v>
      </c>
    </row>
    <row r="2537" spans="1:6" x14ac:dyDescent="0.3">
      <c r="A2537">
        <v>2020</v>
      </c>
      <c r="B2537" t="s">
        <v>58</v>
      </c>
      <c r="C2537" t="s">
        <v>54</v>
      </c>
      <c r="D2537">
        <v>36496</v>
      </c>
      <c r="E2537">
        <v>47512</v>
      </c>
      <c r="F2537" t="s">
        <v>9</v>
      </c>
    </row>
    <row r="2538" spans="1:6" x14ac:dyDescent="0.3">
      <c r="A2538">
        <v>2020</v>
      </c>
      <c r="B2538" t="s">
        <v>58</v>
      </c>
      <c r="C2538" t="s">
        <v>55</v>
      </c>
      <c r="D2538">
        <v>4830</v>
      </c>
      <c r="E2538">
        <v>48737</v>
      </c>
      <c r="F2538" t="s">
        <v>7</v>
      </c>
    </row>
    <row r="2539" spans="1:6" x14ac:dyDescent="0.3">
      <c r="A2539">
        <v>2020</v>
      </c>
      <c r="B2539" t="s">
        <v>59</v>
      </c>
      <c r="C2539" t="s">
        <v>6</v>
      </c>
      <c r="D2539">
        <v>2168</v>
      </c>
      <c r="E2539">
        <v>66025</v>
      </c>
      <c r="F2539" t="s">
        <v>7</v>
      </c>
    </row>
    <row r="2540" spans="1:6" x14ac:dyDescent="0.3">
      <c r="A2540">
        <v>2020</v>
      </c>
      <c r="B2540" t="s">
        <v>59</v>
      </c>
      <c r="C2540" t="s">
        <v>8</v>
      </c>
      <c r="D2540">
        <v>3113</v>
      </c>
      <c r="E2540">
        <v>81499</v>
      </c>
      <c r="F2540" t="s">
        <v>9</v>
      </c>
    </row>
    <row r="2541" spans="1:6" x14ac:dyDescent="0.3">
      <c r="A2541">
        <v>2020</v>
      </c>
      <c r="B2541" t="s">
        <v>59</v>
      </c>
      <c r="C2541" t="s">
        <v>10</v>
      </c>
      <c r="D2541">
        <v>1210</v>
      </c>
      <c r="E2541">
        <v>59828</v>
      </c>
      <c r="F2541" t="s">
        <v>7</v>
      </c>
    </row>
    <row r="2542" spans="1:6" x14ac:dyDescent="0.3">
      <c r="A2542">
        <v>2020</v>
      </c>
      <c r="B2542" t="s">
        <v>59</v>
      </c>
      <c r="C2542" t="s">
        <v>11</v>
      </c>
      <c r="D2542">
        <v>26592</v>
      </c>
      <c r="E2542">
        <v>194173</v>
      </c>
      <c r="F2542" t="s">
        <v>9</v>
      </c>
    </row>
    <row r="2543" spans="1:6" x14ac:dyDescent="0.3">
      <c r="A2543">
        <v>2020</v>
      </c>
      <c r="B2543" t="s">
        <v>59</v>
      </c>
      <c r="C2543" t="s">
        <v>12</v>
      </c>
      <c r="D2543">
        <v>4173</v>
      </c>
      <c r="E2543">
        <v>106735</v>
      </c>
      <c r="F2543" t="s">
        <v>7</v>
      </c>
    </row>
    <row r="2544" spans="1:6" x14ac:dyDescent="0.3">
      <c r="A2544">
        <v>2020</v>
      </c>
      <c r="B2544" t="s">
        <v>59</v>
      </c>
      <c r="C2544" t="s">
        <v>13</v>
      </c>
      <c r="D2544">
        <v>2306</v>
      </c>
      <c r="E2544">
        <v>116642</v>
      </c>
      <c r="F2544" t="s">
        <v>7</v>
      </c>
    </row>
    <row r="2545" spans="1:6" x14ac:dyDescent="0.3">
      <c r="A2545">
        <v>2020</v>
      </c>
      <c r="B2545" t="s">
        <v>59</v>
      </c>
      <c r="C2545" t="s">
        <v>14</v>
      </c>
      <c r="D2545">
        <v>433</v>
      </c>
      <c r="E2545">
        <v>71782</v>
      </c>
      <c r="F2545" t="s">
        <v>9</v>
      </c>
    </row>
    <row r="2546" spans="1:6" x14ac:dyDescent="0.3">
      <c r="A2546">
        <v>2020</v>
      </c>
      <c r="B2546" t="s">
        <v>59</v>
      </c>
      <c r="C2546" t="s">
        <v>15</v>
      </c>
      <c r="D2546">
        <v>11205</v>
      </c>
      <c r="E2546">
        <v>87168</v>
      </c>
      <c r="F2546" t="s">
        <v>9</v>
      </c>
    </row>
    <row r="2547" spans="1:6" x14ac:dyDescent="0.3">
      <c r="A2547">
        <v>2020</v>
      </c>
      <c r="B2547" t="s">
        <v>59</v>
      </c>
      <c r="C2547" t="s">
        <v>16</v>
      </c>
      <c r="D2547">
        <v>5113</v>
      </c>
      <c r="E2547">
        <v>102613</v>
      </c>
      <c r="F2547" t="s">
        <v>7</v>
      </c>
    </row>
    <row r="2548" spans="1:6" x14ac:dyDescent="0.3">
      <c r="A2548">
        <v>2020</v>
      </c>
      <c r="B2548" t="s">
        <v>59</v>
      </c>
      <c r="C2548" t="s">
        <v>17</v>
      </c>
      <c r="D2548">
        <v>1223</v>
      </c>
      <c r="E2548">
        <v>58761</v>
      </c>
      <c r="F2548" t="s">
        <v>7</v>
      </c>
    </row>
    <row r="2549" spans="1:6" x14ac:dyDescent="0.3">
      <c r="A2549">
        <v>2020</v>
      </c>
      <c r="B2549" t="s">
        <v>59</v>
      </c>
      <c r="C2549" t="s">
        <v>18</v>
      </c>
      <c r="D2549">
        <v>6688</v>
      </c>
      <c r="E2549">
        <v>97164</v>
      </c>
      <c r="F2549" t="s">
        <v>9</v>
      </c>
    </row>
    <row r="2550" spans="1:6" x14ac:dyDescent="0.3">
      <c r="A2550">
        <v>2020</v>
      </c>
      <c r="B2550" t="s">
        <v>59</v>
      </c>
      <c r="C2550" t="s">
        <v>19</v>
      </c>
      <c r="D2550">
        <v>2123</v>
      </c>
      <c r="E2550">
        <v>66371</v>
      </c>
      <c r="F2550" t="s">
        <v>9</v>
      </c>
    </row>
    <row r="2551" spans="1:6" x14ac:dyDescent="0.3">
      <c r="A2551">
        <v>2020</v>
      </c>
      <c r="B2551" t="s">
        <v>59</v>
      </c>
      <c r="C2551" t="s">
        <v>20</v>
      </c>
      <c r="D2551">
        <v>1742</v>
      </c>
      <c r="E2551">
        <v>64519</v>
      </c>
      <c r="F2551" t="s">
        <v>9</v>
      </c>
    </row>
    <row r="2552" spans="1:6" x14ac:dyDescent="0.3">
      <c r="A2552">
        <v>2020</v>
      </c>
      <c r="B2552" t="s">
        <v>59</v>
      </c>
      <c r="C2552" t="s">
        <v>21</v>
      </c>
      <c r="D2552">
        <v>1308</v>
      </c>
      <c r="E2552">
        <v>69399</v>
      </c>
      <c r="F2552" t="s">
        <v>9</v>
      </c>
    </row>
    <row r="2553" spans="1:6" x14ac:dyDescent="0.3">
      <c r="A2553">
        <v>2020</v>
      </c>
      <c r="B2553" t="s">
        <v>59</v>
      </c>
      <c r="C2553" t="s">
        <v>22</v>
      </c>
      <c r="D2553">
        <v>1785</v>
      </c>
      <c r="E2553">
        <v>60629</v>
      </c>
      <c r="F2553" t="s">
        <v>9</v>
      </c>
    </row>
    <row r="2554" spans="1:6" x14ac:dyDescent="0.3">
      <c r="A2554">
        <v>2020</v>
      </c>
      <c r="B2554" t="s">
        <v>59</v>
      </c>
      <c r="C2554" t="s">
        <v>23</v>
      </c>
      <c r="D2554">
        <v>1716</v>
      </c>
      <c r="E2554">
        <v>64223</v>
      </c>
      <c r="F2554" t="s">
        <v>7</v>
      </c>
    </row>
    <row r="2555" spans="1:6" x14ac:dyDescent="0.3">
      <c r="A2555">
        <v>2020</v>
      </c>
      <c r="B2555" t="s">
        <v>59</v>
      </c>
      <c r="C2555" t="s">
        <v>24</v>
      </c>
      <c r="D2555">
        <v>849</v>
      </c>
      <c r="E2555">
        <v>60502</v>
      </c>
      <c r="F2555" t="s">
        <v>7</v>
      </c>
    </row>
    <row r="2556" spans="1:6" x14ac:dyDescent="0.3">
      <c r="A2556">
        <v>2020</v>
      </c>
      <c r="B2556" t="s">
        <v>59</v>
      </c>
      <c r="C2556" t="s">
        <v>25</v>
      </c>
      <c r="D2556">
        <v>2737</v>
      </c>
      <c r="E2556">
        <v>98844</v>
      </c>
      <c r="F2556" t="s">
        <v>9</v>
      </c>
    </row>
    <row r="2557" spans="1:6" x14ac:dyDescent="0.3">
      <c r="A2557">
        <v>2020</v>
      </c>
      <c r="B2557" t="s">
        <v>59</v>
      </c>
      <c r="C2557" t="s">
        <v>26</v>
      </c>
      <c r="D2557">
        <v>5379</v>
      </c>
      <c r="E2557">
        <v>129118</v>
      </c>
      <c r="F2557" t="s">
        <v>7</v>
      </c>
    </row>
    <row r="2558" spans="1:6" x14ac:dyDescent="0.3">
      <c r="A2558">
        <v>2020</v>
      </c>
      <c r="B2558" t="s">
        <v>59</v>
      </c>
      <c r="C2558" t="s">
        <v>27</v>
      </c>
      <c r="D2558">
        <v>6287</v>
      </c>
      <c r="E2558">
        <v>79556</v>
      </c>
      <c r="F2558" t="s">
        <v>7</v>
      </c>
    </row>
    <row r="2559" spans="1:6" x14ac:dyDescent="0.3">
      <c r="A2559">
        <v>2020</v>
      </c>
      <c r="B2559" t="s">
        <v>59</v>
      </c>
      <c r="C2559" t="s">
        <v>28</v>
      </c>
      <c r="D2559">
        <v>3977</v>
      </c>
      <c r="E2559">
        <v>84903</v>
      </c>
      <c r="F2559" t="s">
        <v>9</v>
      </c>
    </row>
    <row r="2560" spans="1:6" x14ac:dyDescent="0.3">
      <c r="A2560">
        <v>2020</v>
      </c>
      <c r="B2560" t="s">
        <v>59</v>
      </c>
      <c r="C2560" t="s">
        <v>29</v>
      </c>
      <c r="D2560">
        <v>940</v>
      </c>
      <c r="E2560">
        <v>55173</v>
      </c>
      <c r="F2560" t="s">
        <v>9</v>
      </c>
    </row>
    <row r="2561" spans="1:6" x14ac:dyDescent="0.3">
      <c r="A2561">
        <v>2020</v>
      </c>
      <c r="B2561" t="s">
        <v>59</v>
      </c>
      <c r="C2561" t="s">
        <v>30</v>
      </c>
      <c r="D2561">
        <v>3049</v>
      </c>
      <c r="E2561">
        <v>87842</v>
      </c>
      <c r="F2561" t="s">
        <v>7</v>
      </c>
    </row>
    <row r="2562" spans="1:6" x14ac:dyDescent="0.3">
      <c r="A2562">
        <v>2020</v>
      </c>
      <c r="B2562" t="s">
        <v>59</v>
      </c>
      <c r="C2562" t="s">
        <v>31</v>
      </c>
      <c r="D2562">
        <v>801</v>
      </c>
      <c r="E2562">
        <v>60475</v>
      </c>
      <c r="F2562" t="s">
        <v>7</v>
      </c>
    </row>
    <row r="2563" spans="1:6" x14ac:dyDescent="0.3">
      <c r="A2563">
        <v>2020</v>
      </c>
      <c r="B2563" t="s">
        <v>59</v>
      </c>
      <c r="C2563" t="s">
        <v>32</v>
      </c>
      <c r="D2563">
        <v>973</v>
      </c>
      <c r="E2563">
        <v>70407</v>
      </c>
      <c r="F2563" t="s">
        <v>9</v>
      </c>
    </row>
    <row r="2564" spans="1:6" x14ac:dyDescent="0.3">
      <c r="A2564">
        <v>2020</v>
      </c>
      <c r="B2564" t="s">
        <v>59</v>
      </c>
      <c r="C2564" t="s">
        <v>33</v>
      </c>
      <c r="D2564">
        <v>1541</v>
      </c>
      <c r="E2564">
        <v>76292</v>
      </c>
      <c r="F2564" t="s">
        <v>7</v>
      </c>
    </row>
    <row r="2565" spans="1:6" x14ac:dyDescent="0.3">
      <c r="A2565">
        <v>2022</v>
      </c>
      <c r="B2565" t="s">
        <v>61</v>
      </c>
      <c r="C2565" t="s">
        <v>11</v>
      </c>
      <c r="D2565">
        <v>5876</v>
      </c>
      <c r="E2565">
        <v>69709</v>
      </c>
      <c r="F2565" t="s">
        <v>9</v>
      </c>
    </row>
    <row r="2566" spans="1:6" x14ac:dyDescent="0.3">
      <c r="A2566">
        <v>2022</v>
      </c>
      <c r="B2566" t="s">
        <v>61</v>
      </c>
      <c r="C2566" t="s">
        <v>65</v>
      </c>
      <c r="D2566">
        <v>32595</v>
      </c>
      <c r="E2566">
        <v>72460</v>
      </c>
      <c r="F2566" t="s">
        <v>7</v>
      </c>
    </row>
    <row r="2567" spans="1:6" x14ac:dyDescent="0.3">
      <c r="A2567">
        <v>2022</v>
      </c>
      <c r="B2567" t="s">
        <v>61</v>
      </c>
      <c r="C2567" t="s">
        <v>48</v>
      </c>
      <c r="D2567">
        <v>146639</v>
      </c>
      <c r="E2567">
        <v>87123</v>
      </c>
      <c r="F2567" t="s">
        <v>7</v>
      </c>
    </row>
    <row r="2568" spans="1:6" x14ac:dyDescent="0.3">
      <c r="A2568">
        <v>2022</v>
      </c>
      <c r="B2568" t="s">
        <v>61</v>
      </c>
      <c r="C2568" t="s">
        <v>11</v>
      </c>
      <c r="D2568">
        <v>25941</v>
      </c>
      <c r="E2568">
        <v>74355</v>
      </c>
      <c r="F2568" t="s">
        <v>9</v>
      </c>
    </row>
    <row r="2569" spans="1:6" x14ac:dyDescent="0.3">
      <c r="A2569">
        <v>2022</v>
      </c>
      <c r="B2569" t="s">
        <v>61</v>
      </c>
      <c r="C2569" t="s">
        <v>65</v>
      </c>
      <c r="D2569">
        <v>6346</v>
      </c>
      <c r="E2569">
        <v>80442</v>
      </c>
      <c r="F2569" t="s">
        <v>9</v>
      </c>
    </row>
    <row r="2570" spans="1:6" x14ac:dyDescent="0.3">
      <c r="A2570">
        <v>2022</v>
      </c>
      <c r="B2570" t="s">
        <v>61</v>
      </c>
      <c r="C2570" t="s">
        <v>48</v>
      </c>
      <c r="D2570">
        <v>60099</v>
      </c>
      <c r="E2570">
        <v>102046</v>
      </c>
      <c r="F2570" t="s">
        <v>7</v>
      </c>
    </row>
    <row r="2571" spans="1:6" x14ac:dyDescent="0.3">
      <c r="A2571">
        <v>2022</v>
      </c>
      <c r="B2571" t="s">
        <v>61</v>
      </c>
      <c r="C2571" t="s">
        <v>11</v>
      </c>
      <c r="D2571">
        <v>43094</v>
      </c>
      <c r="E2571">
        <v>98279</v>
      </c>
      <c r="F2571" t="s">
        <v>7</v>
      </c>
    </row>
    <row r="2572" spans="1:6" x14ac:dyDescent="0.3">
      <c r="A2572">
        <v>2022</v>
      </c>
      <c r="B2572" t="s">
        <v>61</v>
      </c>
      <c r="C2572" t="s">
        <v>65</v>
      </c>
      <c r="D2572">
        <v>8599</v>
      </c>
      <c r="E2572">
        <v>59557</v>
      </c>
      <c r="F2572" t="s">
        <v>9</v>
      </c>
    </row>
    <row r="2573" spans="1:6" x14ac:dyDescent="0.3">
      <c r="A2573">
        <v>2022</v>
      </c>
      <c r="B2573" t="s">
        <v>61</v>
      </c>
      <c r="C2573" t="s">
        <v>48</v>
      </c>
      <c r="D2573">
        <v>27048</v>
      </c>
      <c r="E2573">
        <v>73254</v>
      </c>
      <c r="F2573" t="s">
        <v>9</v>
      </c>
    </row>
    <row r="2574" spans="1:6" x14ac:dyDescent="0.3">
      <c r="A2574">
        <v>2022</v>
      </c>
      <c r="B2574" t="s">
        <v>61</v>
      </c>
      <c r="C2574" t="s">
        <v>11</v>
      </c>
      <c r="D2574">
        <v>4986</v>
      </c>
      <c r="E2574">
        <v>66233</v>
      </c>
      <c r="F2574" t="s">
        <v>9</v>
      </c>
    </row>
    <row r="2575" spans="1:6" x14ac:dyDescent="0.3">
      <c r="A2575">
        <v>2022</v>
      </c>
      <c r="B2575" t="s">
        <v>62</v>
      </c>
      <c r="C2575" t="s">
        <v>65</v>
      </c>
      <c r="D2575">
        <v>15859</v>
      </c>
      <c r="E2575">
        <v>57193</v>
      </c>
      <c r="F2575" t="s">
        <v>9</v>
      </c>
    </row>
    <row r="2576" spans="1:6" x14ac:dyDescent="0.3">
      <c r="A2576">
        <v>2022</v>
      </c>
      <c r="B2576" t="s">
        <v>62</v>
      </c>
      <c r="C2576" t="s">
        <v>48</v>
      </c>
      <c r="D2576">
        <v>20727</v>
      </c>
      <c r="E2576">
        <v>62159</v>
      </c>
      <c r="F2576" t="s">
        <v>9</v>
      </c>
    </row>
    <row r="2577" spans="1:6" x14ac:dyDescent="0.3">
      <c r="A2577">
        <v>2022</v>
      </c>
      <c r="B2577" t="s">
        <v>62</v>
      </c>
      <c r="C2577" t="s">
        <v>11</v>
      </c>
      <c r="D2577">
        <v>15656</v>
      </c>
      <c r="E2577">
        <v>53435</v>
      </c>
      <c r="F2577" t="s">
        <v>7</v>
      </c>
    </row>
    <row r="2578" spans="1:6" x14ac:dyDescent="0.3">
      <c r="A2578">
        <v>2022</v>
      </c>
      <c r="B2578" t="s">
        <v>62</v>
      </c>
      <c r="C2578" t="s">
        <v>65</v>
      </c>
      <c r="D2578">
        <v>656765</v>
      </c>
      <c r="E2578">
        <v>63668</v>
      </c>
      <c r="F2578" t="s">
        <v>7</v>
      </c>
    </row>
    <row r="2579" spans="1:6" x14ac:dyDescent="0.3">
      <c r="A2579">
        <v>2022</v>
      </c>
      <c r="B2579" t="s">
        <v>62</v>
      </c>
      <c r="C2579" t="s">
        <v>48</v>
      </c>
      <c r="D2579">
        <v>23475</v>
      </c>
      <c r="E2579">
        <v>61198</v>
      </c>
      <c r="F2579" t="s">
        <v>9</v>
      </c>
    </row>
    <row r="2580" spans="1:6" x14ac:dyDescent="0.3">
      <c r="A2580">
        <v>2022</v>
      </c>
      <c r="B2580" t="s">
        <v>62</v>
      </c>
      <c r="C2580" t="s">
        <v>11</v>
      </c>
      <c r="D2580">
        <v>19964</v>
      </c>
      <c r="E2580">
        <v>67215</v>
      </c>
      <c r="F2580" t="s">
        <v>7</v>
      </c>
    </row>
    <row r="2581" spans="1:6" x14ac:dyDescent="0.3">
      <c r="A2581">
        <v>2022</v>
      </c>
      <c r="B2581" t="s">
        <v>62</v>
      </c>
      <c r="C2581" t="s">
        <v>65</v>
      </c>
      <c r="D2581">
        <v>5522</v>
      </c>
      <c r="E2581">
        <v>63470</v>
      </c>
      <c r="F2581" t="s">
        <v>7</v>
      </c>
    </row>
    <row r="2582" spans="1:6" x14ac:dyDescent="0.3">
      <c r="A2582">
        <v>2022</v>
      </c>
      <c r="B2582" t="s">
        <v>62</v>
      </c>
      <c r="C2582" t="s">
        <v>48</v>
      </c>
      <c r="D2582">
        <v>85058</v>
      </c>
      <c r="E2582">
        <v>61114</v>
      </c>
      <c r="F2582" t="s">
        <v>9</v>
      </c>
    </row>
    <row r="2583" spans="1:6" x14ac:dyDescent="0.3">
      <c r="A2583">
        <v>2022</v>
      </c>
      <c r="B2583" t="s">
        <v>62</v>
      </c>
      <c r="C2583" t="s">
        <v>11</v>
      </c>
      <c r="D2583">
        <v>31842</v>
      </c>
      <c r="E2583">
        <v>63141</v>
      </c>
      <c r="F2583" t="s">
        <v>9</v>
      </c>
    </row>
    <row r="2584" spans="1:6" x14ac:dyDescent="0.3">
      <c r="A2584">
        <v>2022</v>
      </c>
      <c r="B2584" t="s">
        <v>62</v>
      </c>
      <c r="C2584" t="s">
        <v>65</v>
      </c>
      <c r="D2584">
        <v>9128</v>
      </c>
      <c r="E2584">
        <v>51479</v>
      </c>
      <c r="F2584" t="s">
        <v>7</v>
      </c>
    </row>
    <row r="2585" spans="1:6" x14ac:dyDescent="0.3">
      <c r="A2585">
        <v>2022</v>
      </c>
      <c r="B2585" t="s">
        <v>62</v>
      </c>
      <c r="C2585" t="s">
        <v>48</v>
      </c>
      <c r="D2585">
        <v>39684</v>
      </c>
      <c r="E2585">
        <v>61678</v>
      </c>
      <c r="F2585" t="s">
        <v>7</v>
      </c>
    </row>
    <row r="2586" spans="1:6" x14ac:dyDescent="0.3">
      <c r="A2586">
        <v>2022</v>
      </c>
      <c r="B2586" t="s">
        <v>62</v>
      </c>
      <c r="C2586" t="s">
        <v>11</v>
      </c>
      <c r="D2586">
        <v>16899</v>
      </c>
      <c r="E2586">
        <v>58802</v>
      </c>
      <c r="F2586" t="s">
        <v>9</v>
      </c>
    </row>
    <row r="2587" spans="1:6" x14ac:dyDescent="0.3">
      <c r="A2587">
        <v>2022</v>
      </c>
      <c r="B2587" t="s">
        <v>62</v>
      </c>
      <c r="C2587" t="s">
        <v>20</v>
      </c>
      <c r="D2587">
        <v>13294</v>
      </c>
      <c r="E2587">
        <v>53222</v>
      </c>
      <c r="F2587" t="s">
        <v>7</v>
      </c>
    </row>
    <row r="2588" spans="1:6" x14ac:dyDescent="0.3">
      <c r="A2588">
        <v>2022</v>
      </c>
      <c r="B2588" t="s">
        <v>62</v>
      </c>
      <c r="C2588" t="s">
        <v>21</v>
      </c>
      <c r="D2588">
        <v>10330</v>
      </c>
      <c r="E2588">
        <v>54486</v>
      </c>
      <c r="F2588" t="s">
        <v>9</v>
      </c>
    </row>
    <row r="2589" spans="1:6" x14ac:dyDescent="0.3">
      <c r="A2589">
        <v>2022</v>
      </c>
      <c r="B2589" t="s">
        <v>62</v>
      </c>
      <c r="C2589" t="s">
        <v>22</v>
      </c>
      <c r="D2589">
        <v>20809</v>
      </c>
      <c r="E2589">
        <v>58098</v>
      </c>
      <c r="F2589" t="s">
        <v>7</v>
      </c>
    </row>
    <row r="2590" spans="1:6" x14ac:dyDescent="0.3">
      <c r="A2590">
        <v>2022</v>
      </c>
      <c r="B2590" t="s">
        <v>62</v>
      </c>
      <c r="C2590" t="s">
        <v>23</v>
      </c>
      <c r="D2590">
        <v>16834</v>
      </c>
      <c r="E2590">
        <v>54222</v>
      </c>
      <c r="F2590" t="s">
        <v>7</v>
      </c>
    </row>
    <row r="2591" spans="1:6" x14ac:dyDescent="0.3">
      <c r="A2591">
        <v>2022</v>
      </c>
      <c r="B2591" t="s">
        <v>62</v>
      </c>
      <c r="C2591" t="s">
        <v>24</v>
      </c>
      <c r="D2591">
        <v>5591</v>
      </c>
      <c r="E2591">
        <v>59739</v>
      </c>
      <c r="F2591" t="s">
        <v>9</v>
      </c>
    </row>
    <row r="2592" spans="1:6" x14ac:dyDescent="0.3">
      <c r="A2592">
        <v>2022</v>
      </c>
      <c r="B2592" t="s">
        <v>62</v>
      </c>
      <c r="C2592" t="s">
        <v>25</v>
      </c>
      <c r="D2592">
        <v>21505</v>
      </c>
      <c r="E2592">
        <v>65854</v>
      </c>
      <c r="F2592" t="s">
        <v>9</v>
      </c>
    </row>
    <row r="2593" spans="1:6" x14ac:dyDescent="0.3">
      <c r="A2593">
        <v>2022</v>
      </c>
      <c r="B2593" t="s">
        <v>76</v>
      </c>
      <c r="C2593" t="s">
        <v>6</v>
      </c>
      <c r="D2593">
        <v>1829</v>
      </c>
      <c r="E2593">
        <v>64872</v>
      </c>
      <c r="F2593" t="s">
        <v>7</v>
      </c>
    </row>
    <row r="2594" spans="1:6" x14ac:dyDescent="0.3">
      <c r="A2594">
        <v>2022</v>
      </c>
      <c r="B2594" t="s">
        <v>76</v>
      </c>
      <c r="C2594" t="s">
        <v>8</v>
      </c>
      <c r="D2594">
        <v>1354</v>
      </c>
      <c r="E2594">
        <v>61216</v>
      </c>
      <c r="F2594" t="s">
        <v>9</v>
      </c>
    </row>
    <row r="2595" spans="1:6" x14ac:dyDescent="0.3">
      <c r="A2595">
        <v>2022</v>
      </c>
      <c r="B2595" t="s">
        <v>76</v>
      </c>
      <c r="C2595" t="s">
        <v>10</v>
      </c>
      <c r="D2595">
        <v>2565</v>
      </c>
      <c r="E2595">
        <v>55909</v>
      </c>
      <c r="F2595" t="s">
        <v>7</v>
      </c>
    </row>
    <row r="2596" spans="1:6" x14ac:dyDescent="0.3">
      <c r="A2596">
        <v>2022</v>
      </c>
      <c r="B2596" t="s">
        <v>76</v>
      </c>
      <c r="C2596" t="s">
        <v>11</v>
      </c>
      <c r="D2596">
        <v>17651</v>
      </c>
      <c r="E2596">
        <v>48534</v>
      </c>
      <c r="F2596" t="s">
        <v>7</v>
      </c>
    </row>
    <row r="2597" spans="1:6" x14ac:dyDescent="0.3">
      <c r="A2597">
        <v>2022</v>
      </c>
      <c r="B2597" t="s">
        <v>76</v>
      </c>
      <c r="C2597" t="s">
        <v>12</v>
      </c>
      <c r="D2597">
        <v>3312</v>
      </c>
      <c r="E2597">
        <v>97879</v>
      </c>
      <c r="F2597" t="s">
        <v>9</v>
      </c>
    </row>
    <row r="2598" spans="1:6" x14ac:dyDescent="0.3">
      <c r="A2598">
        <v>2022</v>
      </c>
      <c r="B2598" t="s">
        <v>76</v>
      </c>
      <c r="C2598" t="s">
        <v>13</v>
      </c>
      <c r="D2598">
        <v>467</v>
      </c>
      <c r="E2598">
        <v>49142</v>
      </c>
      <c r="F2598" t="s">
        <v>9</v>
      </c>
    </row>
    <row r="2599" spans="1:6" x14ac:dyDescent="0.3">
      <c r="A2599">
        <v>2022</v>
      </c>
      <c r="B2599" t="s">
        <v>76</v>
      </c>
      <c r="C2599" t="s">
        <v>14</v>
      </c>
      <c r="D2599">
        <v>186</v>
      </c>
      <c r="E2599">
        <v>49290</v>
      </c>
      <c r="F2599" t="s">
        <v>7</v>
      </c>
    </row>
    <row r="2600" spans="1:6" x14ac:dyDescent="0.3">
      <c r="A2600">
        <v>2022</v>
      </c>
      <c r="B2600" t="s">
        <v>76</v>
      </c>
      <c r="C2600" t="s">
        <v>15</v>
      </c>
      <c r="D2600">
        <v>5394</v>
      </c>
      <c r="E2600">
        <v>43717</v>
      </c>
      <c r="F2600" t="s">
        <v>7</v>
      </c>
    </row>
    <row r="2601" spans="1:6" x14ac:dyDescent="0.3">
      <c r="A2601">
        <v>2022</v>
      </c>
      <c r="B2601" t="s">
        <v>76</v>
      </c>
      <c r="C2601" t="s">
        <v>16</v>
      </c>
      <c r="D2601">
        <v>2794</v>
      </c>
      <c r="E2601">
        <v>51978</v>
      </c>
      <c r="F2601" t="s">
        <v>9</v>
      </c>
    </row>
    <row r="2602" spans="1:6" x14ac:dyDescent="0.3">
      <c r="A2602">
        <v>2022</v>
      </c>
      <c r="B2602" t="s">
        <v>76</v>
      </c>
      <c r="C2602" t="s">
        <v>17</v>
      </c>
      <c r="D2602">
        <v>2531</v>
      </c>
      <c r="E2602">
        <v>48820</v>
      </c>
      <c r="F2602" t="s">
        <v>9</v>
      </c>
    </row>
    <row r="2603" spans="1:6" x14ac:dyDescent="0.3">
      <c r="A2603">
        <v>2022</v>
      </c>
      <c r="B2603" t="s">
        <v>76</v>
      </c>
      <c r="C2603" t="s">
        <v>18</v>
      </c>
      <c r="D2603">
        <v>2818</v>
      </c>
      <c r="E2603">
        <v>58259</v>
      </c>
      <c r="F2603" t="s">
        <v>9</v>
      </c>
    </row>
    <row r="2604" spans="1:6" x14ac:dyDescent="0.3">
      <c r="A2604">
        <v>2022</v>
      </c>
      <c r="B2604" t="s">
        <v>76</v>
      </c>
      <c r="C2604" t="s">
        <v>19</v>
      </c>
      <c r="D2604">
        <v>2302</v>
      </c>
      <c r="E2604">
        <v>56732</v>
      </c>
      <c r="F2604" t="s">
        <v>9</v>
      </c>
    </row>
    <row r="2605" spans="1:6" x14ac:dyDescent="0.3">
      <c r="A2605">
        <v>2022</v>
      </c>
      <c r="B2605" t="s">
        <v>76</v>
      </c>
      <c r="C2605" t="s">
        <v>20</v>
      </c>
      <c r="D2605">
        <v>2911</v>
      </c>
      <c r="E2605">
        <v>51588</v>
      </c>
      <c r="F2605" t="s">
        <v>9</v>
      </c>
    </row>
    <row r="2606" spans="1:6" x14ac:dyDescent="0.3">
      <c r="A2606">
        <v>2022</v>
      </c>
      <c r="B2606" t="s">
        <v>76</v>
      </c>
      <c r="C2606" t="s">
        <v>21</v>
      </c>
      <c r="D2606">
        <v>2613</v>
      </c>
      <c r="E2606">
        <v>53721</v>
      </c>
      <c r="F2606" t="s">
        <v>9</v>
      </c>
    </row>
    <row r="2607" spans="1:6" x14ac:dyDescent="0.3">
      <c r="A2607">
        <v>2022</v>
      </c>
      <c r="B2607" t="s">
        <v>76</v>
      </c>
      <c r="C2607" t="s">
        <v>22</v>
      </c>
      <c r="D2607">
        <v>1632</v>
      </c>
      <c r="E2607">
        <v>60605</v>
      </c>
      <c r="F2607" t="s">
        <v>9</v>
      </c>
    </row>
    <row r="2608" spans="1:6" x14ac:dyDescent="0.3">
      <c r="A2608">
        <v>2022</v>
      </c>
      <c r="B2608" t="s">
        <v>76</v>
      </c>
      <c r="C2608" t="s">
        <v>23</v>
      </c>
      <c r="D2608">
        <v>3143</v>
      </c>
      <c r="E2608">
        <v>92727</v>
      </c>
      <c r="F2608" t="s">
        <v>9</v>
      </c>
    </row>
    <row r="2609" spans="1:6" x14ac:dyDescent="0.3">
      <c r="A2609">
        <v>2022</v>
      </c>
      <c r="B2609" t="s">
        <v>76</v>
      </c>
      <c r="C2609" t="s">
        <v>24</v>
      </c>
      <c r="D2609">
        <v>1581</v>
      </c>
      <c r="E2609">
        <v>47422</v>
      </c>
      <c r="F2609" t="s">
        <v>9</v>
      </c>
    </row>
    <row r="2610" spans="1:6" x14ac:dyDescent="0.3">
      <c r="A2610">
        <v>2022</v>
      </c>
      <c r="B2610" t="s">
        <v>76</v>
      </c>
      <c r="C2610" t="s">
        <v>25</v>
      </c>
      <c r="D2610">
        <v>720</v>
      </c>
      <c r="E2610">
        <v>52887</v>
      </c>
      <c r="F2610" t="s">
        <v>9</v>
      </c>
    </row>
    <row r="2611" spans="1:6" x14ac:dyDescent="0.3">
      <c r="A2611">
        <v>2022</v>
      </c>
      <c r="B2611" t="s">
        <v>76</v>
      </c>
      <c r="C2611" t="s">
        <v>26</v>
      </c>
      <c r="D2611">
        <v>999</v>
      </c>
      <c r="E2611">
        <v>70628</v>
      </c>
      <c r="F2611" t="s">
        <v>9</v>
      </c>
    </row>
    <row r="2612" spans="1:6" x14ac:dyDescent="0.3">
      <c r="A2612">
        <v>2022</v>
      </c>
      <c r="B2612" t="s">
        <v>76</v>
      </c>
      <c r="C2612" t="s">
        <v>27</v>
      </c>
      <c r="D2612">
        <v>3574</v>
      </c>
      <c r="E2612">
        <v>49309</v>
      </c>
      <c r="F2612" t="s">
        <v>9</v>
      </c>
    </row>
    <row r="2613" spans="1:6" x14ac:dyDescent="0.3">
      <c r="A2613">
        <v>2022</v>
      </c>
      <c r="B2613" t="s">
        <v>76</v>
      </c>
      <c r="C2613" t="s">
        <v>28</v>
      </c>
      <c r="D2613">
        <v>3175</v>
      </c>
      <c r="E2613">
        <v>57276</v>
      </c>
      <c r="F2613" t="s">
        <v>9</v>
      </c>
    </row>
    <row r="2614" spans="1:6" x14ac:dyDescent="0.3">
      <c r="A2614">
        <v>2022</v>
      </c>
      <c r="B2614" t="s">
        <v>76</v>
      </c>
      <c r="C2614" t="s">
        <v>29</v>
      </c>
      <c r="D2614">
        <v>2070</v>
      </c>
      <c r="E2614">
        <v>56525</v>
      </c>
      <c r="F2614" t="s">
        <v>9</v>
      </c>
    </row>
    <row r="2615" spans="1:6" x14ac:dyDescent="0.3">
      <c r="A2615">
        <v>2022</v>
      </c>
      <c r="B2615" t="s">
        <v>76</v>
      </c>
      <c r="C2615" t="s">
        <v>30</v>
      </c>
      <c r="D2615">
        <v>2123</v>
      </c>
      <c r="E2615">
        <v>52677</v>
      </c>
      <c r="F261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70B-7B8E-4748-8700-12AC1520916B}">
  <dimension ref="B1:AG52"/>
  <sheetViews>
    <sheetView topLeftCell="O1" zoomScale="130" zoomScaleNormal="130" workbookViewId="0">
      <selection activeCell="AF16" sqref="AF16"/>
    </sheetView>
  </sheetViews>
  <sheetFormatPr defaultRowHeight="14.4" x14ac:dyDescent="0.3"/>
  <cols>
    <col min="2" max="2" width="9.88671875" bestFit="1" customWidth="1"/>
    <col min="3" max="3" width="15" bestFit="1" customWidth="1"/>
    <col min="5" max="5" width="15" bestFit="1" customWidth="1"/>
    <col min="6" max="6" width="12.6640625" bestFit="1" customWidth="1"/>
    <col min="8" max="8" width="34.88671875" customWidth="1"/>
    <col min="9" max="9" width="15.109375" bestFit="1" customWidth="1"/>
    <col min="10" max="10" width="11.21875" customWidth="1"/>
    <col min="12" max="12" width="15.33203125" customWidth="1"/>
    <col min="13" max="13" width="12.77734375" bestFit="1" customWidth="1"/>
    <col min="14" max="14" width="11.5546875" bestFit="1" customWidth="1"/>
    <col min="18" max="18" width="9.44140625" customWidth="1"/>
    <col min="22" max="22" width="14.33203125" bestFit="1" customWidth="1"/>
    <col min="23" max="23" width="10" bestFit="1" customWidth="1"/>
    <col min="24" max="24" width="9.5546875" bestFit="1" customWidth="1"/>
    <col min="25" max="25" width="8.88671875" customWidth="1"/>
    <col min="30" max="30" width="15.21875" bestFit="1" customWidth="1"/>
    <col min="32" max="32" width="16.109375" bestFit="1" customWidth="1"/>
  </cols>
  <sheetData>
    <row r="1" spans="2:33" x14ac:dyDescent="0.3">
      <c r="Z1" s="24" t="s">
        <v>84</v>
      </c>
      <c r="AA1" s="25"/>
    </row>
    <row r="2" spans="2:33" x14ac:dyDescent="0.3">
      <c r="J2">
        <v>9</v>
      </c>
      <c r="Y2" s="17"/>
      <c r="Z2">
        <v>1</v>
      </c>
    </row>
    <row r="3" spans="2:33" x14ac:dyDescent="0.3">
      <c r="B3" s="29" t="s">
        <v>67</v>
      </c>
      <c r="C3" s="29"/>
      <c r="E3" s="29" t="s">
        <v>83</v>
      </c>
      <c r="F3" s="29"/>
      <c r="I3" s="29" t="s">
        <v>69</v>
      </c>
      <c r="J3" s="29"/>
      <c r="L3" s="27" t="s">
        <v>75</v>
      </c>
      <c r="M3" s="28"/>
      <c r="N3" s="28"/>
      <c r="Q3" s="24" t="s">
        <v>78</v>
      </c>
      <c r="R3" s="25"/>
      <c r="S3" s="26"/>
      <c r="V3" s="29" t="s">
        <v>81</v>
      </c>
      <c r="W3" s="29"/>
      <c r="X3" s="29"/>
      <c r="Y3" s="17"/>
      <c r="AC3" s="4">
        <f>Z2</f>
        <v>1</v>
      </c>
      <c r="AD3" s="39" t="s">
        <v>86</v>
      </c>
      <c r="AF3" s="39" t="s">
        <v>89</v>
      </c>
      <c r="AG3" s="4"/>
    </row>
    <row r="4" spans="2:33" x14ac:dyDescent="0.3">
      <c r="B4" s="1" t="s">
        <v>66</v>
      </c>
      <c r="C4" s="2" t="s">
        <v>68</v>
      </c>
      <c r="E4" t="str">
        <f>"Summary for "&amp;UPPER(J5)&amp;" for the year"&amp;" "&amp;C5</f>
        <v>Summary for KETTLE  for the year 2022</v>
      </c>
      <c r="I4" s="1" t="s">
        <v>1</v>
      </c>
      <c r="J4" s="5" t="s">
        <v>70</v>
      </c>
      <c r="L4" s="2" t="s">
        <v>1</v>
      </c>
      <c r="M4" s="2" t="s">
        <v>4</v>
      </c>
      <c r="N4" s="2" t="s">
        <v>77</v>
      </c>
      <c r="Q4" s="2" t="s">
        <v>79</v>
      </c>
      <c r="R4" s="2" t="s">
        <v>4</v>
      </c>
      <c r="S4" s="2" t="s">
        <v>80</v>
      </c>
      <c r="V4" s="2" t="s">
        <v>2</v>
      </c>
      <c r="W4" s="2" t="s">
        <v>4</v>
      </c>
      <c r="X4" s="2" t="s">
        <v>82</v>
      </c>
      <c r="Y4" s="22" t="str">
        <f>IF($AA$6=$W$4,AA4&amp;" Selected",X4&amp;" Selected")</f>
        <v>Revenue Selected</v>
      </c>
      <c r="Z4" s="23"/>
      <c r="AA4" t="str" cm="1">
        <f t="array" ref="AA4:AA5">TRANSPOSE(W4:X4)</f>
        <v>Revenue</v>
      </c>
      <c r="AC4" s="4"/>
      <c r="AD4" s="40" t="str">
        <f>IF(AC3=2,"Qty Sold till date","")</f>
        <v/>
      </c>
      <c r="AF4" s="40" t="str">
        <f>IF(AC3=2,"Current Qty Sold","")</f>
        <v/>
      </c>
      <c r="AG4" s="4"/>
    </row>
    <row r="5" spans="2:33" x14ac:dyDescent="0.3">
      <c r="B5" s="3">
        <v>2019</v>
      </c>
      <c r="C5" s="8">
        <v>2022</v>
      </c>
      <c r="I5" s="3" t="s">
        <v>59</v>
      </c>
      <c r="J5" s="6" t="str">
        <f>J9</f>
        <v>Kettle </v>
      </c>
      <c r="L5" s="4" t="s">
        <v>62</v>
      </c>
      <c r="M5" s="18">
        <f>SUMIFS(Main_T[Revenue],Main_T[Products],$L5,Main_T[Year],$C$5)</f>
        <v>6632745</v>
      </c>
      <c r="N5" s="18">
        <f>IF($J$5=L5,M5,0)</f>
        <v>0</v>
      </c>
      <c r="Q5" s="4" t="s">
        <v>7</v>
      </c>
      <c r="R5" s="4">
        <f>SUMIFS(Main_T[Revenue],Main_T[Year],Analysis!$C$5,Main_T[Products],Analysis!$J$5,Main_T[Sales Channel],Analysis!Q5)</f>
        <v>1907980</v>
      </c>
      <c r="S5" s="15">
        <f>R5/SUM($R$5:$R$6)</f>
        <v>0.36145322390102291</v>
      </c>
      <c r="V5" s="4" t="s">
        <v>6</v>
      </c>
      <c r="W5" s="18">
        <f>SUMIFS(Main_T[Revenue],Main_T[Year],Analysis!$C$5,Main_T[Products],Analysis!$J$5,Main_T[State],Analysis!V5)</f>
        <v>129744</v>
      </c>
      <c r="X5" s="21">
        <f>SUMIFS(Main_T[Quantity],Main_T[Year],Analysis!$C$5,Main_T[Products],Analysis!$J$5,Main_T[State],Analysis!V5)</f>
        <v>3658</v>
      </c>
      <c r="Y5" s="36">
        <f>IF($AA$6=$W$4,W5,-X5)</f>
        <v>129744</v>
      </c>
      <c r="AA5" t="str">
        <v>Qty Sold</v>
      </c>
      <c r="AC5" s="4"/>
      <c r="AD5" s="41">
        <f>SUM(Main_T[Quantity])</f>
        <v>53651701</v>
      </c>
      <c r="AF5" s="41">
        <f>SUM(X5:X52)</f>
        <v>260908</v>
      </c>
      <c r="AG5" s="4"/>
    </row>
    <row r="6" spans="2:33" x14ac:dyDescent="0.3">
      <c r="B6" s="3">
        <v>2020</v>
      </c>
      <c r="C6" s="8"/>
      <c r="E6" t="str">
        <f>IF(F17&gt;F18," has the highest Revenue in "&amp;C5&amp;" compared to the pervious years (2019,2020,2021)","")</f>
        <v/>
      </c>
      <c r="I6" s="3" t="s">
        <v>60</v>
      </c>
      <c r="J6" s="6"/>
      <c r="L6" s="4" t="s">
        <v>76</v>
      </c>
      <c r="M6" s="18">
        <f>SUMIFS(Main_T[Revenue],Main_T[Products],$L6,Main_T[Year],$C$5)</f>
        <v>5278636</v>
      </c>
      <c r="N6" s="18">
        <f t="shared" ref="N6:N14" si="0">IF($J$5=L6,M6,0)</f>
        <v>5278636</v>
      </c>
      <c r="Q6" s="4" t="s">
        <v>9</v>
      </c>
      <c r="R6" s="4">
        <f>SUMIFS(Main_T[Revenue],Main_T[Year],Analysis!$C$5,Main_T[Products],Analysis!$J$5,Main_T[Sales Channel],Analysis!Q6)</f>
        <v>3370656</v>
      </c>
      <c r="S6" s="15">
        <f>R6/SUM($R$5:$R$6)</f>
        <v>0.63854677609897703</v>
      </c>
      <c r="V6" s="4" t="s">
        <v>8</v>
      </c>
      <c r="W6" s="18">
        <f>SUMIFS(Main_T[Revenue],Main_T[Year],Analysis!$C$5,Main_T[Products],Analysis!$J$5,Main_T[State],Analysis!V6)</f>
        <v>122432</v>
      </c>
      <c r="X6" s="21">
        <f>SUMIFS(Main_T[Quantity],Main_T[Year],Analysis!$C$5,Main_T[Products],Analysis!$J$5,Main_T[State],Analysis!V6)</f>
        <v>2708</v>
      </c>
      <c r="Y6" s="36">
        <f t="shared" ref="Y6:Y52" si="1">IF($AA$6=$W$4,W6,-X6)</f>
        <v>122432</v>
      </c>
      <c r="AA6" t="str">
        <f>IF(Z2=1,AA4,AA5)</f>
        <v>Revenue</v>
      </c>
      <c r="AC6" s="42" t="s">
        <v>87</v>
      </c>
      <c r="AD6" s="43" t="str">
        <f>IF(AC3=2,AD5,"")</f>
        <v/>
      </c>
      <c r="AF6" s="42" t="s">
        <v>87</v>
      </c>
      <c r="AG6" s="43" t="str">
        <f>IF(AC3=2,AF5,"")</f>
        <v/>
      </c>
    </row>
    <row r="7" spans="2:33" x14ac:dyDescent="0.3">
      <c r="B7" s="3">
        <v>2021</v>
      </c>
      <c r="C7" s="6"/>
      <c r="I7" s="3" t="s">
        <v>58</v>
      </c>
      <c r="J7" s="6"/>
      <c r="L7" s="4" t="s">
        <v>61</v>
      </c>
      <c r="M7" s="18">
        <f>SUMIFS(Main_T[Revenue],Main_T[Products],$L7,Main_T[Year],$C$5)</f>
        <v>5263921</v>
      </c>
      <c r="N7" s="18">
        <f t="shared" si="0"/>
        <v>0</v>
      </c>
      <c r="Q7" s="4"/>
      <c r="R7" s="4"/>
      <c r="S7" s="4"/>
      <c r="V7" s="4" t="s">
        <v>10</v>
      </c>
      <c r="W7" s="18">
        <f>SUMIFS(Main_T[Revenue],Main_T[Year],Analysis!$C$5,Main_T[Products],Analysis!$J$5,Main_T[State],Analysis!V7)</f>
        <v>167727</v>
      </c>
      <c r="X7" s="21">
        <f>SUMIFS(Main_T[Quantity],Main_T[Year],Analysis!$C$5,Main_T[Products],Analysis!$J$5,Main_T[State],Analysis!V7)</f>
        <v>7695</v>
      </c>
      <c r="Y7" s="36">
        <f t="shared" si="1"/>
        <v>167727</v>
      </c>
      <c r="AC7" s="4"/>
      <c r="AD7" s="39" t="s">
        <v>88</v>
      </c>
    </row>
    <row r="8" spans="2:33" x14ac:dyDescent="0.3">
      <c r="B8" s="3">
        <v>2022</v>
      </c>
      <c r="C8" s="7"/>
      <c r="I8" s="3" t="s">
        <v>61</v>
      </c>
      <c r="J8" s="6"/>
      <c r="L8" s="4" t="s">
        <v>59</v>
      </c>
      <c r="M8" s="18">
        <f>SUMIFS(Main_T[Revenue],Main_T[Products],$L8,Main_T[Year],$C$5)</f>
        <v>4780144</v>
      </c>
      <c r="N8" s="18">
        <f t="shared" si="0"/>
        <v>0</v>
      </c>
      <c r="Q8" s="4"/>
      <c r="R8" s="4"/>
      <c r="S8" s="4"/>
      <c r="V8" s="4" t="s">
        <v>11</v>
      </c>
      <c r="W8" s="18">
        <f>SUMIFS(Main_T[Revenue],Main_T[Year],Analysis!$C$5,Main_T[Products],Analysis!$J$5,Main_T[State],Analysis!V8)</f>
        <v>145602</v>
      </c>
      <c r="X8" s="21">
        <f>SUMIFS(Main_T[Quantity],Main_T[Year],Analysis!$C$5,Main_T[Products],Analysis!$J$5,Main_T[State],Analysis!V8)</f>
        <v>52953</v>
      </c>
      <c r="Y8" s="36">
        <f t="shared" si="1"/>
        <v>145602</v>
      </c>
      <c r="AC8" s="4"/>
      <c r="AD8" s="40" t="str">
        <f>IF(AC3=1,"Revenue till date","")</f>
        <v>Revenue till date</v>
      </c>
      <c r="AF8" s="38"/>
    </row>
    <row r="9" spans="2:33" x14ac:dyDescent="0.3">
      <c r="I9" s="3" t="s">
        <v>63</v>
      </c>
      <c r="J9" s="6" t="str" cm="1">
        <f t="array" ref="J9">INDEX(L5:L14,11-J2)</f>
        <v>Kettle </v>
      </c>
      <c r="L9" s="4" t="s">
        <v>60</v>
      </c>
      <c r="M9" s="18">
        <f>SUMIFS(Main_T[Revenue],Main_T[Products],$L9,Main_T[Year],$C$5)</f>
        <v>4609952</v>
      </c>
      <c r="N9" s="18">
        <f t="shared" si="0"/>
        <v>0</v>
      </c>
      <c r="Q9" s="4" t="str">
        <f>Q5</f>
        <v xml:space="preserve">Online </v>
      </c>
      <c r="R9" s="16">
        <f>S5</f>
        <v>0.36145322390102291</v>
      </c>
      <c r="S9" s="4"/>
      <c r="V9" s="4" t="s">
        <v>12</v>
      </c>
      <c r="W9" s="18">
        <f>SUMIFS(Main_T[Revenue],Main_T[Year],Analysis!$C$5,Main_T[Products],Analysis!$J$5,Main_T[State],Analysis!V9)</f>
        <v>293637</v>
      </c>
      <c r="X9" s="21">
        <f>SUMIFS(Main_T[Quantity],Main_T[Year],Analysis!$C$5,Main_T[Products],Analysis!$J$5,Main_T[State],Analysis!V9)</f>
        <v>9936</v>
      </c>
      <c r="Y9" s="36">
        <f t="shared" si="1"/>
        <v>293637</v>
      </c>
      <c r="AC9" s="4"/>
      <c r="AD9" s="44">
        <f>SUM(Main_T[Revenue])</f>
        <v>159383368</v>
      </c>
    </row>
    <row r="10" spans="2:33" x14ac:dyDescent="0.3">
      <c r="I10" s="3" t="s">
        <v>57</v>
      </c>
      <c r="J10" s="6"/>
      <c r="L10" s="4" t="s">
        <v>57</v>
      </c>
      <c r="M10" s="18">
        <f>SUMIFS(Main_T[Revenue],Main_T[Products],$L10,Main_T[Year],$C$5)</f>
        <v>3572538</v>
      </c>
      <c r="N10" s="18">
        <f t="shared" si="0"/>
        <v>0</v>
      </c>
      <c r="Q10" s="4" t="str">
        <f>Q6</f>
        <v>In Store</v>
      </c>
      <c r="R10" s="16">
        <f>S6</f>
        <v>0.63854677609897703</v>
      </c>
      <c r="S10" s="4"/>
      <c r="V10" s="4" t="s">
        <v>13</v>
      </c>
      <c r="W10" s="18">
        <f>SUMIFS(Main_T[Revenue],Main_T[Year],Analysis!$C$5,Main_T[Products],Analysis!$J$5,Main_T[State],Analysis!V10)</f>
        <v>147426</v>
      </c>
      <c r="X10" s="21">
        <f>SUMIFS(Main_T[Quantity],Main_T[Year],Analysis!$C$5,Main_T[Products],Analysis!$J$5,Main_T[State],Analysis!V10)</f>
        <v>1401</v>
      </c>
      <c r="Y10" s="36">
        <f t="shared" si="1"/>
        <v>147426</v>
      </c>
      <c r="AC10" s="42" t="s">
        <v>87</v>
      </c>
      <c r="AD10" s="45">
        <f>IF(AC3=1,AD9,"")</f>
        <v>159383368</v>
      </c>
    </row>
    <row r="11" spans="2:33" ht="14.4" customHeight="1" x14ac:dyDescent="0.3">
      <c r="B11" s="30" t="s">
        <v>71</v>
      </c>
      <c r="C11" s="30"/>
      <c r="E11" s="32" t="s">
        <v>74</v>
      </c>
      <c r="F11" s="33"/>
      <c r="I11" s="3" t="s">
        <v>64</v>
      </c>
      <c r="J11" s="6"/>
      <c r="L11" s="4" t="s">
        <v>56</v>
      </c>
      <c r="M11" s="18">
        <f>SUMIFS(Main_T[Revenue],Main_T[Products],$L11,Main_T[Year],$C$5)</f>
        <v>3355051</v>
      </c>
      <c r="N11" s="18">
        <f t="shared" si="0"/>
        <v>0</v>
      </c>
      <c r="V11" s="4" t="s">
        <v>14</v>
      </c>
      <c r="W11" s="18">
        <f>SUMIFS(Main_T[Revenue],Main_T[Year],Analysis!$C$5,Main_T[Products],Analysis!$J$5,Main_T[State],Analysis!V11)</f>
        <v>147870</v>
      </c>
      <c r="X11" s="21">
        <f>SUMIFS(Main_T[Quantity],Main_T[Year],Analysis!$C$5,Main_T[Products],Analysis!$J$5,Main_T[State],Analysis!V11)</f>
        <v>558</v>
      </c>
      <c r="Y11" s="36">
        <f t="shared" si="1"/>
        <v>147870</v>
      </c>
    </row>
    <row r="12" spans="2:33" x14ac:dyDescent="0.3">
      <c r="B12" s="31"/>
      <c r="C12" s="31"/>
      <c r="E12" s="34"/>
      <c r="F12" s="35"/>
      <c r="I12" s="3" t="s">
        <v>62</v>
      </c>
      <c r="J12" s="6"/>
      <c r="L12" s="4" t="s">
        <v>64</v>
      </c>
      <c r="M12" s="18">
        <f>SUMIFS(Main_T[Revenue],Main_T[Products],$L12,Main_T[Year],$C$5)</f>
        <v>2898819</v>
      </c>
      <c r="N12" s="18">
        <f t="shared" si="0"/>
        <v>0</v>
      </c>
      <c r="V12" s="4" t="s">
        <v>15</v>
      </c>
      <c r="W12" s="18">
        <f>SUMIFS(Main_T[Revenue],Main_T[Year],Analysis!$C$5,Main_T[Products],Analysis!$J$5,Main_T[State],Analysis!V12)</f>
        <v>131151</v>
      </c>
      <c r="X12" s="21">
        <f>SUMIFS(Main_T[Quantity],Main_T[Year],Analysis!$C$5,Main_T[Products],Analysis!$J$5,Main_T[State],Analysis!V12)</f>
        <v>16182</v>
      </c>
      <c r="Y12" s="36">
        <f t="shared" si="1"/>
        <v>131151</v>
      </c>
    </row>
    <row r="13" spans="2:33" x14ac:dyDescent="0.3">
      <c r="B13" s="1" t="s">
        <v>66</v>
      </c>
      <c r="C13" s="2" t="s">
        <v>4</v>
      </c>
      <c r="E13" s="9" t="s">
        <v>0</v>
      </c>
      <c r="F13" s="10"/>
      <c r="I13" s="3" t="s">
        <v>56</v>
      </c>
      <c r="J13" s="6"/>
      <c r="L13" s="4" t="s">
        <v>63</v>
      </c>
      <c r="M13" s="18">
        <f>SUMIFS(Main_T[Revenue],Main_T[Products],$L13,Main_T[Year],$C$5)</f>
        <v>2763987</v>
      </c>
      <c r="N13" s="18">
        <f t="shared" si="0"/>
        <v>0</v>
      </c>
      <c r="V13" s="4" t="s">
        <v>16</v>
      </c>
      <c r="W13" s="18">
        <f>SUMIFS(Main_T[Revenue],Main_T[Year],Analysis!$C$5,Main_T[Products],Analysis!$J$5,Main_T[State],Analysis!V13)</f>
        <v>155934</v>
      </c>
      <c r="X13" s="21">
        <f>SUMIFS(Main_T[Quantity],Main_T[Year],Analysis!$C$5,Main_T[Products],Analysis!$J$5,Main_T[State],Analysis!V13)</f>
        <v>8382</v>
      </c>
      <c r="Y13" s="36">
        <f t="shared" si="1"/>
        <v>155934</v>
      </c>
    </row>
    <row r="14" spans="2:33" x14ac:dyDescent="0.3">
      <c r="B14" s="3">
        <v>2022</v>
      </c>
      <c r="C14" s="20">
        <f>SUMIFS(Main_T[Revenue],Main_T[Products],Analysis!$J$5,Main_T[Year],$B14)</f>
        <v>5278636</v>
      </c>
      <c r="E14" s="11">
        <v>2022</v>
      </c>
      <c r="F14" s="19">
        <f>C14</f>
        <v>5278636</v>
      </c>
      <c r="I14" s="3" t="s">
        <v>76</v>
      </c>
      <c r="J14" s="7"/>
      <c r="L14" s="4" t="s">
        <v>58</v>
      </c>
      <c r="M14" s="18">
        <f>SUMIFS(Main_T[Revenue],Main_T[Products],$L14,Main_T[Year],$C$5)</f>
        <v>2657607</v>
      </c>
      <c r="N14" s="18">
        <f t="shared" si="0"/>
        <v>0</v>
      </c>
      <c r="V14" s="4" t="s">
        <v>17</v>
      </c>
      <c r="W14" s="18">
        <f>SUMIFS(Main_T[Revenue],Main_T[Year],Analysis!$C$5,Main_T[Products],Analysis!$J$5,Main_T[State],Analysis!V14)</f>
        <v>146460</v>
      </c>
      <c r="X14" s="21">
        <f>SUMIFS(Main_T[Quantity],Main_T[Year],Analysis!$C$5,Main_T[Products],Analysis!$J$5,Main_T[State],Analysis!V14)</f>
        <v>7593</v>
      </c>
      <c r="Y14" s="36">
        <f t="shared" si="1"/>
        <v>146460</v>
      </c>
    </row>
    <row r="15" spans="2:33" x14ac:dyDescent="0.3">
      <c r="B15" s="3">
        <v>2021</v>
      </c>
      <c r="C15" s="20">
        <f>SUMIFS(Main_T[Revenue],Main_T[Products],Analysis!$J$5,Main_T[Year],$B15)</f>
        <v>2914747</v>
      </c>
      <c r="E15" s="9" t="s">
        <v>72</v>
      </c>
      <c r="F15" s="19">
        <f>SUM(C14:C17)-F14</f>
        <v>11303900</v>
      </c>
      <c r="V15" s="4" t="s">
        <v>18</v>
      </c>
      <c r="W15" s="18">
        <f>SUMIFS(Main_T[Revenue],Main_T[Year],Analysis!$C$5,Main_T[Products],Analysis!$J$5,Main_T[State],Analysis!V15)</f>
        <v>174777</v>
      </c>
      <c r="X15" s="21">
        <f>SUMIFS(Main_T[Quantity],Main_T[Year],Analysis!$C$5,Main_T[Products],Analysis!$J$5,Main_T[State],Analysis!V15)</f>
        <v>8454</v>
      </c>
      <c r="Y15" s="36">
        <f t="shared" si="1"/>
        <v>174777</v>
      </c>
    </row>
    <row r="16" spans="2:33" x14ac:dyDescent="0.3">
      <c r="B16" s="3">
        <v>2020</v>
      </c>
      <c r="C16" s="20">
        <f>SUMIFS(Main_T[Revenue],Main_T[Products],Analysis!$J$5,Main_T[Year],$B16)</f>
        <v>5680698</v>
      </c>
      <c r="E16" s="9"/>
      <c r="F16" s="10"/>
      <c r="V16" s="4" t="s">
        <v>19</v>
      </c>
      <c r="W16" s="18">
        <f>SUMIFS(Main_T[Revenue],Main_T[Year],Analysis!$C$5,Main_T[Products],Analysis!$J$5,Main_T[State],Analysis!V16)</f>
        <v>170196</v>
      </c>
      <c r="X16" s="21">
        <f>SUMIFS(Main_T[Quantity],Main_T[Year],Analysis!$C$5,Main_T[Products],Analysis!$J$5,Main_T[State],Analysis!V16)</f>
        <v>6906</v>
      </c>
      <c r="Y16" s="36">
        <f t="shared" si="1"/>
        <v>170196</v>
      </c>
    </row>
    <row r="17" spans="2:25" x14ac:dyDescent="0.3">
      <c r="B17" s="3">
        <v>2019</v>
      </c>
      <c r="C17" s="20">
        <f>SUMIFS(Main_T[Revenue],Main_T[Products],Analysis!$J$5,Main_T[Year],$B17)</f>
        <v>2708455</v>
      </c>
      <c r="E17" s="9" t="s">
        <v>73</v>
      </c>
      <c r="F17" s="12">
        <f>F14/F15</f>
        <v>0.46697476092322121</v>
      </c>
      <c r="V17" s="4" t="s">
        <v>20</v>
      </c>
      <c r="W17" s="18">
        <f>SUMIFS(Main_T[Revenue],Main_T[Year],Analysis!$C$5,Main_T[Products],Analysis!$J$5,Main_T[State],Analysis!V17)</f>
        <v>154764</v>
      </c>
      <c r="X17" s="21">
        <f>SUMIFS(Main_T[Quantity],Main_T[Year],Analysis!$C$5,Main_T[Products],Analysis!$J$5,Main_T[State],Analysis!V17)</f>
        <v>8733</v>
      </c>
      <c r="Y17" s="36">
        <f t="shared" si="1"/>
        <v>154764</v>
      </c>
    </row>
    <row r="18" spans="2:25" x14ac:dyDescent="0.3">
      <c r="E18" s="13" t="s">
        <v>72</v>
      </c>
      <c r="F18" s="14">
        <f>100%-F17</f>
        <v>0.53302523907677879</v>
      </c>
      <c r="V18" s="4" t="s">
        <v>21</v>
      </c>
      <c r="W18" s="18">
        <f>SUMIFS(Main_T[Revenue],Main_T[Year],Analysis!$C$5,Main_T[Products],Analysis!$J$5,Main_T[State],Analysis!V18)</f>
        <v>161163</v>
      </c>
      <c r="X18" s="21">
        <f>SUMIFS(Main_T[Quantity],Main_T[Year],Analysis!$C$5,Main_T[Products],Analysis!$J$5,Main_T[State],Analysis!V18)</f>
        <v>7839</v>
      </c>
      <c r="Y18" s="36">
        <f t="shared" si="1"/>
        <v>161163</v>
      </c>
    </row>
    <row r="19" spans="2:25" x14ac:dyDescent="0.3">
      <c r="V19" s="4" t="s">
        <v>22</v>
      </c>
      <c r="W19" s="18">
        <f>SUMIFS(Main_T[Revenue],Main_T[Year],Analysis!$C$5,Main_T[Products],Analysis!$J$5,Main_T[State],Analysis!V19)</f>
        <v>181815</v>
      </c>
      <c r="X19" s="21">
        <f>SUMIFS(Main_T[Quantity],Main_T[Year],Analysis!$C$5,Main_T[Products],Analysis!$J$5,Main_T[State],Analysis!V19)</f>
        <v>4896</v>
      </c>
      <c r="Y19" s="36">
        <f t="shared" si="1"/>
        <v>181815</v>
      </c>
    </row>
    <row r="20" spans="2:25" x14ac:dyDescent="0.3">
      <c r="V20" s="4" t="s">
        <v>23</v>
      </c>
      <c r="W20" s="18">
        <f>SUMIFS(Main_T[Revenue],Main_T[Year],Analysis!$C$5,Main_T[Products],Analysis!$J$5,Main_T[State],Analysis!V20)</f>
        <v>278181</v>
      </c>
      <c r="X20" s="21">
        <f>SUMIFS(Main_T[Quantity],Main_T[Year],Analysis!$C$5,Main_T[Products],Analysis!$J$5,Main_T[State],Analysis!V20)</f>
        <v>9429</v>
      </c>
      <c r="Y20" s="36">
        <f t="shared" si="1"/>
        <v>278181</v>
      </c>
    </row>
    <row r="21" spans="2:25" x14ac:dyDescent="0.3">
      <c r="V21" s="4" t="s">
        <v>24</v>
      </c>
      <c r="W21" s="18">
        <f>SUMIFS(Main_T[Revenue],Main_T[Year],Analysis!$C$5,Main_T[Products],Analysis!$J$5,Main_T[State],Analysis!V21)</f>
        <v>142266</v>
      </c>
      <c r="X21" s="21">
        <f>SUMIFS(Main_T[Quantity],Main_T[Year],Analysis!$C$5,Main_T[Products],Analysis!$J$5,Main_T[State],Analysis!V21)</f>
        <v>4743</v>
      </c>
      <c r="Y21" s="36">
        <f t="shared" si="1"/>
        <v>142266</v>
      </c>
    </row>
    <row r="22" spans="2:25" x14ac:dyDescent="0.3">
      <c r="V22" s="4" t="s">
        <v>25</v>
      </c>
      <c r="W22" s="18">
        <f>SUMIFS(Main_T[Revenue],Main_T[Year],Analysis!$C$5,Main_T[Products],Analysis!$J$5,Main_T[State],Analysis!V22)</f>
        <v>158661</v>
      </c>
      <c r="X22" s="21">
        <f>SUMIFS(Main_T[Quantity],Main_T[Year],Analysis!$C$5,Main_T[Products],Analysis!$J$5,Main_T[State],Analysis!V22)</f>
        <v>2160</v>
      </c>
      <c r="Y22" s="36">
        <f t="shared" si="1"/>
        <v>158661</v>
      </c>
    </row>
    <row r="23" spans="2:25" x14ac:dyDescent="0.3">
      <c r="V23" s="4" t="s">
        <v>26</v>
      </c>
      <c r="W23" s="18">
        <f>SUMIFS(Main_T[Revenue],Main_T[Year],Analysis!$C$5,Main_T[Products],Analysis!$J$5,Main_T[State],Analysis!V23)</f>
        <v>211884</v>
      </c>
      <c r="X23" s="21">
        <f>SUMIFS(Main_T[Quantity],Main_T[Year],Analysis!$C$5,Main_T[Products],Analysis!$J$5,Main_T[State],Analysis!V23)</f>
        <v>2997</v>
      </c>
      <c r="Y23" s="36">
        <f t="shared" si="1"/>
        <v>211884</v>
      </c>
    </row>
    <row r="24" spans="2:25" x14ac:dyDescent="0.3">
      <c r="V24" s="4" t="s">
        <v>27</v>
      </c>
      <c r="W24" s="18">
        <f>SUMIFS(Main_T[Revenue],Main_T[Year],Analysis!$C$5,Main_T[Products],Analysis!$J$5,Main_T[State],Analysis!V24)</f>
        <v>98618</v>
      </c>
      <c r="X24" s="21">
        <f>SUMIFS(Main_T[Quantity],Main_T[Year],Analysis!$C$5,Main_T[Products],Analysis!$J$5,Main_T[State],Analysis!V24)</f>
        <v>7148</v>
      </c>
      <c r="Y24" s="36">
        <f t="shared" si="1"/>
        <v>98618</v>
      </c>
    </row>
    <row r="25" spans="2:25" x14ac:dyDescent="0.3">
      <c r="V25" s="4" t="s">
        <v>28</v>
      </c>
      <c r="W25" s="18">
        <f>SUMIFS(Main_T[Revenue],Main_T[Year],Analysis!$C$5,Main_T[Products],Analysis!$J$5,Main_T[State],Analysis!V25)</f>
        <v>114552</v>
      </c>
      <c r="X25" s="21">
        <f>SUMIFS(Main_T[Quantity],Main_T[Year],Analysis!$C$5,Main_T[Products],Analysis!$J$5,Main_T[State],Analysis!V25)</f>
        <v>6350</v>
      </c>
      <c r="Y25" s="36">
        <f t="shared" si="1"/>
        <v>114552</v>
      </c>
    </row>
    <row r="26" spans="2:25" x14ac:dyDescent="0.3">
      <c r="V26" s="4" t="s">
        <v>29</v>
      </c>
      <c r="W26" s="18">
        <f>SUMIFS(Main_T[Revenue],Main_T[Year],Analysis!$C$5,Main_T[Products],Analysis!$J$5,Main_T[State],Analysis!V26)</f>
        <v>113050</v>
      </c>
      <c r="X26" s="21">
        <f>SUMIFS(Main_T[Quantity],Main_T[Year],Analysis!$C$5,Main_T[Products],Analysis!$J$5,Main_T[State],Analysis!V26)</f>
        <v>4140</v>
      </c>
      <c r="Y26" s="36">
        <f t="shared" si="1"/>
        <v>113050</v>
      </c>
    </row>
    <row r="27" spans="2:25" x14ac:dyDescent="0.3">
      <c r="V27" s="4" t="s">
        <v>30</v>
      </c>
      <c r="W27" s="18">
        <f>SUMIFS(Main_T[Revenue],Main_T[Year],Analysis!$C$5,Main_T[Products],Analysis!$J$5,Main_T[State],Analysis!V27)</f>
        <v>105354</v>
      </c>
      <c r="X27" s="21">
        <f>SUMIFS(Main_T[Quantity],Main_T[Year],Analysis!$C$5,Main_T[Products],Analysis!$J$5,Main_T[State],Analysis!V27)</f>
        <v>4246</v>
      </c>
      <c r="Y27" s="36">
        <f t="shared" si="1"/>
        <v>105354</v>
      </c>
    </row>
    <row r="28" spans="2:25" x14ac:dyDescent="0.3">
      <c r="V28" s="4" t="s">
        <v>31</v>
      </c>
      <c r="W28" s="18">
        <f>SUMIFS(Main_T[Revenue],Main_T[Year],Analysis!$C$5,Main_T[Products],Analysis!$J$5,Main_T[State],Analysis!V28)</f>
        <v>71945</v>
      </c>
      <c r="X28" s="21">
        <f>SUMIFS(Main_T[Quantity],Main_T[Year],Analysis!$C$5,Main_T[Products],Analysis!$J$5,Main_T[State],Analysis!V28)</f>
        <v>1847</v>
      </c>
      <c r="Y28" s="36">
        <f t="shared" si="1"/>
        <v>71945</v>
      </c>
    </row>
    <row r="29" spans="2:25" x14ac:dyDescent="0.3">
      <c r="V29" s="4" t="s">
        <v>32</v>
      </c>
      <c r="W29" s="18">
        <f>SUMIFS(Main_T[Revenue],Main_T[Year],Analysis!$C$5,Main_T[Products],Analysis!$J$5,Main_T[State],Analysis!V29)</f>
        <v>50449</v>
      </c>
      <c r="X29" s="21">
        <f>SUMIFS(Main_T[Quantity],Main_T[Year],Analysis!$C$5,Main_T[Products],Analysis!$J$5,Main_T[State],Analysis!V29)</f>
        <v>2469</v>
      </c>
      <c r="Y29" s="36">
        <f t="shared" si="1"/>
        <v>50449</v>
      </c>
    </row>
    <row r="30" spans="2:25" x14ac:dyDescent="0.3">
      <c r="V30" s="4" t="s">
        <v>33</v>
      </c>
      <c r="W30" s="18">
        <f>SUMIFS(Main_T[Revenue],Main_T[Year],Analysis!$C$5,Main_T[Products],Analysis!$J$5,Main_T[State],Analysis!V30)</f>
        <v>94060</v>
      </c>
      <c r="X30" s="21">
        <f>SUMIFS(Main_T[Quantity],Main_T[Year],Analysis!$C$5,Main_T[Products],Analysis!$J$5,Main_T[State],Analysis!V30)</f>
        <v>598</v>
      </c>
      <c r="Y30" s="36">
        <f t="shared" si="1"/>
        <v>94060</v>
      </c>
    </row>
    <row r="31" spans="2:25" x14ac:dyDescent="0.3">
      <c r="V31" s="4" t="s">
        <v>34</v>
      </c>
      <c r="W31" s="18">
        <f>SUMIFS(Main_T[Revenue],Main_T[Year],Analysis!$C$5,Main_T[Products],Analysis!$J$5,Main_T[State],Analysis!V31)</f>
        <v>54051</v>
      </c>
      <c r="X31" s="21">
        <f>SUMIFS(Main_T[Quantity],Main_T[Year],Analysis!$C$5,Main_T[Products],Analysis!$J$5,Main_T[State],Analysis!V31)</f>
        <v>350</v>
      </c>
      <c r="Y31" s="36">
        <f t="shared" si="1"/>
        <v>54051</v>
      </c>
    </row>
    <row r="32" spans="2:25" x14ac:dyDescent="0.3">
      <c r="V32" s="4" t="s">
        <v>35</v>
      </c>
      <c r="W32" s="18">
        <f>SUMIFS(Main_T[Revenue],Main_T[Year],Analysis!$C$5,Main_T[Products],Analysis!$J$5,Main_T[State],Analysis!V32)</f>
        <v>50634</v>
      </c>
      <c r="X32" s="21">
        <f>SUMIFS(Main_T[Quantity],Main_T[Year],Analysis!$C$5,Main_T[Products],Analysis!$J$5,Main_T[State],Analysis!V32)</f>
        <v>999</v>
      </c>
      <c r="Y32" s="36">
        <f t="shared" si="1"/>
        <v>50634</v>
      </c>
    </row>
    <row r="33" spans="22:25" x14ac:dyDescent="0.3">
      <c r="V33" s="4" t="s">
        <v>36</v>
      </c>
      <c r="W33" s="18">
        <f>SUMIFS(Main_T[Revenue],Main_T[Year],Analysis!$C$5,Main_T[Products],Analysis!$J$5,Main_T[State],Analysis!V33)</f>
        <v>71885</v>
      </c>
      <c r="X33" s="21">
        <f>SUMIFS(Main_T[Quantity],Main_T[Year],Analysis!$C$5,Main_T[Products],Analysis!$J$5,Main_T[State],Analysis!V33)</f>
        <v>2064</v>
      </c>
      <c r="Y33" s="36">
        <f t="shared" si="1"/>
        <v>71885</v>
      </c>
    </row>
    <row r="34" spans="22:25" x14ac:dyDescent="0.3">
      <c r="V34" s="4" t="s">
        <v>37</v>
      </c>
      <c r="W34" s="18">
        <f>SUMIFS(Main_T[Revenue],Main_T[Year],Analysis!$C$5,Main_T[Products],Analysis!$J$5,Main_T[State],Analysis!V34)</f>
        <v>50384</v>
      </c>
      <c r="X34" s="21">
        <f>SUMIFS(Main_T[Quantity],Main_T[Year],Analysis!$C$5,Main_T[Products],Analysis!$J$5,Main_T[State],Analysis!V34)</f>
        <v>3335</v>
      </c>
      <c r="Y34" s="36">
        <f t="shared" si="1"/>
        <v>50384</v>
      </c>
    </row>
    <row r="35" spans="22:25" x14ac:dyDescent="0.3">
      <c r="V35" s="4" t="s">
        <v>38</v>
      </c>
      <c r="W35" s="18">
        <f>SUMIFS(Main_T[Revenue],Main_T[Year],Analysis!$C$5,Main_T[Products],Analysis!$J$5,Main_T[State],Analysis!V35)</f>
        <v>48720</v>
      </c>
      <c r="X35" s="21">
        <f>SUMIFS(Main_T[Quantity],Main_T[Year],Analysis!$C$5,Main_T[Products],Analysis!$J$5,Main_T[State],Analysis!V35)</f>
        <v>3428</v>
      </c>
      <c r="Y35" s="36">
        <f t="shared" si="1"/>
        <v>48720</v>
      </c>
    </row>
    <row r="36" spans="22:25" x14ac:dyDescent="0.3">
      <c r="V36" s="4" t="s">
        <v>39</v>
      </c>
      <c r="W36" s="18">
        <f>SUMIFS(Main_T[Revenue],Main_T[Year],Analysis!$C$5,Main_T[Products],Analysis!$J$5,Main_T[State],Analysis!V36)</f>
        <v>98355</v>
      </c>
      <c r="X36" s="21">
        <f>SUMIFS(Main_T[Quantity],Main_T[Year],Analysis!$C$5,Main_T[Products],Analysis!$J$5,Main_T[State],Analysis!V36)</f>
        <v>1830</v>
      </c>
      <c r="Y36" s="36">
        <f t="shared" si="1"/>
        <v>98355</v>
      </c>
    </row>
    <row r="37" spans="22:25" x14ac:dyDescent="0.3">
      <c r="V37" s="4" t="s">
        <v>40</v>
      </c>
      <c r="W37" s="18">
        <f>SUMIFS(Main_T[Revenue],Main_T[Year],Analysis!$C$5,Main_T[Products],Analysis!$J$5,Main_T[State],Analysis!V37)</f>
        <v>57404</v>
      </c>
      <c r="X37" s="21">
        <f>SUMIFS(Main_T[Quantity],Main_T[Year],Analysis!$C$5,Main_T[Products],Analysis!$J$5,Main_T[State],Analysis!V37)</f>
        <v>2541</v>
      </c>
      <c r="Y37" s="36">
        <f t="shared" si="1"/>
        <v>57404</v>
      </c>
    </row>
    <row r="38" spans="22:25" x14ac:dyDescent="0.3">
      <c r="V38" s="4" t="s">
        <v>41</v>
      </c>
      <c r="W38" s="18">
        <f>SUMIFS(Main_T[Revenue],Main_T[Year],Analysis!$C$5,Main_T[Products],Analysis!$J$5,Main_T[State],Analysis!V38)</f>
        <v>96660</v>
      </c>
      <c r="X38" s="21">
        <f>SUMIFS(Main_T[Quantity],Main_T[Year],Analysis!$C$5,Main_T[Products],Analysis!$J$5,Main_T[State],Analysis!V38)</f>
        <v>4355</v>
      </c>
      <c r="Y38" s="36">
        <f t="shared" si="1"/>
        <v>96660</v>
      </c>
    </row>
    <row r="39" spans="22:25" x14ac:dyDescent="0.3">
      <c r="V39" s="4" t="s">
        <v>42</v>
      </c>
      <c r="W39" s="18">
        <f>SUMIFS(Main_T[Revenue],Main_T[Year],Analysis!$C$5,Main_T[Products],Analysis!$J$5,Main_T[State],Analysis!V39)</f>
        <v>46689</v>
      </c>
      <c r="X39" s="21">
        <f>SUMIFS(Main_T[Quantity],Main_T[Year],Analysis!$C$5,Main_T[Products],Analysis!$J$5,Main_T[State],Analysis!V39)</f>
        <v>4739</v>
      </c>
      <c r="Y39" s="36">
        <f t="shared" si="1"/>
        <v>46689</v>
      </c>
    </row>
    <row r="40" spans="22:25" x14ac:dyDescent="0.3">
      <c r="V40" s="4" t="s">
        <v>43</v>
      </c>
      <c r="W40" s="18">
        <f>SUMIFS(Main_T[Revenue],Main_T[Year],Analysis!$C$5,Main_T[Products],Analysis!$J$5,Main_T[State],Analysis!V40)</f>
        <v>67949</v>
      </c>
      <c r="X40" s="21">
        <f>SUMIFS(Main_T[Quantity],Main_T[Year],Analysis!$C$5,Main_T[Products],Analysis!$J$5,Main_T[State],Analysis!V40)</f>
        <v>3629</v>
      </c>
      <c r="Y40" s="36">
        <f t="shared" si="1"/>
        <v>67949</v>
      </c>
    </row>
    <row r="41" spans="22:25" x14ac:dyDescent="0.3">
      <c r="V41" s="4" t="s">
        <v>44</v>
      </c>
      <c r="W41" s="18">
        <f>SUMIFS(Main_T[Revenue],Main_T[Year],Analysis!$C$5,Main_T[Products],Analysis!$J$5,Main_T[State],Analysis!V41)</f>
        <v>48071</v>
      </c>
      <c r="X41" s="21">
        <f>SUMIFS(Main_T[Quantity],Main_T[Year],Analysis!$C$5,Main_T[Products],Analysis!$J$5,Main_T[State],Analysis!V41)</f>
        <v>205</v>
      </c>
      <c r="Y41" s="36">
        <f t="shared" si="1"/>
        <v>48071</v>
      </c>
    </row>
    <row r="42" spans="22:25" x14ac:dyDescent="0.3">
      <c r="V42" s="4" t="s">
        <v>45</v>
      </c>
      <c r="W42" s="18">
        <f>SUMIFS(Main_T[Revenue],Main_T[Year],Analysis!$C$5,Main_T[Products],Analysis!$J$5,Main_T[State],Analysis!V42)</f>
        <v>50990</v>
      </c>
      <c r="X42" s="21">
        <f>SUMIFS(Main_T[Quantity],Main_T[Year],Analysis!$C$5,Main_T[Products],Analysis!$J$5,Main_T[State],Analysis!V42)</f>
        <v>1375</v>
      </c>
      <c r="Y42" s="36">
        <f t="shared" si="1"/>
        <v>50990</v>
      </c>
    </row>
    <row r="43" spans="22:25" x14ac:dyDescent="0.3">
      <c r="V43" s="4" t="s">
        <v>46</v>
      </c>
      <c r="W43" s="18">
        <f>SUMIFS(Main_T[Revenue],Main_T[Year],Analysis!$C$5,Main_T[Products],Analysis!$J$5,Main_T[State],Analysis!V43)</f>
        <v>51582</v>
      </c>
      <c r="X43" s="21">
        <f>SUMIFS(Main_T[Quantity],Main_T[Year],Analysis!$C$5,Main_T[Products],Analysis!$J$5,Main_T[State],Analysis!V43)</f>
        <v>1099</v>
      </c>
      <c r="Y43" s="36">
        <f t="shared" si="1"/>
        <v>51582</v>
      </c>
    </row>
    <row r="44" spans="22:25" x14ac:dyDescent="0.3">
      <c r="V44" s="4" t="s">
        <v>47</v>
      </c>
      <c r="W44" s="18">
        <f>SUMIFS(Main_T[Revenue],Main_T[Year],Analysis!$C$5,Main_T[Products],Analysis!$J$5,Main_T[State],Analysis!V44)</f>
        <v>54930</v>
      </c>
      <c r="X44" s="21">
        <f>SUMIFS(Main_T[Quantity],Main_T[Year],Analysis!$C$5,Main_T[Products],Analysis!$J$5,Main_T[State],Analysis!V44)</f>
        <v>1130</v>
      </c>
      <c r="Y44" s="36">
        <f t="shared" si="1"/>
        <v>54930</v>
      </c>
    </row>
    <row r="45" spans="22:25" x14ac:dyDescent="0.3">
      <c r="V45" s="4" t="s">
        <v>48</v>
      </c>
      <c r="W45" s="18">
        <f>SUMIFS(Main_T[Revenue],Main_T[Year],Analysis!$C$5,Main_T[Products],Analysis!$J$5,Main_T[State],Analysis!V45)</f>
        <v>123086</v>
      </c>
      <c r="X45" s="21">
        <f>SUMIFS(Main_T[Quantity],Main_T[Year],Analysis!$C$5,Main_T[Products],Analysis!$J$5,Main_T[State],Analysis!V45)</f>
        <v>19698</v>
      </c>
      <c r="Y45" s="36">
        <f t="shared" si="1"/>
        <v>123086</v>
      </c>
    </row>
    <row r="46" spans="22:25" x14ac:dyDescent="0.3">
      <c r="V46" s="4" t="s">
        <v>49</v>
      </c>
      <c r="W46" s="18">
        <f>SUMIFS(Main_T[Revenue],Main_T[Year],Analysis!$C$5,Main_T[Products],Analysis!$J$5,Main_T[State],Analysis!V46)</f>
        <v>71747</v>
      </c>
      <c r="X46" s="21">
        <f>SUMIFS(Main_T[Quantity],Main_T[Year],Analysis!$C$5,Main_T[Products],Analysis!$J$5,Main_T[State],Analysis!V46)</f>
        <v>1066</v>
      </c>
      <c r="Y46" s="36">
        <f t="shared" si="1"/>
        <v>71747</v>
      </c>
    </row>
    <row r="47" spans="22:25" x14ac:dyDescent="0.3">
      <c r="V47" s="4" t="s">
        <v>50</v>
      </c>
      <c r="W47" s="18">
        <f>SUMIFS(Main_T[Revenue],Main_T[Year],Analysis!$C$5,Main_T[Products],Analysis!$J$5,Main_T[State],Analysis!V47)</f>
        <v>47096</v>
      </c>
      <c r="X47" s="21">
        <f>SUMIFS(Main_T[Quantity],Main_T[Year],Analysis!$C$5,Main_T[Products],Analysis!$J$5,Main_T[State],Analysis!V47)</f>
        <v>571</v>
      </c>
      <c r="Y47" s="36">
        <f t="shared" si="1"/>
        <v>47096</v>
      </c>
    </row>
    <row r="48" spans="22:25" x14ac:dyDescent="0.3">
      <c r="V48" s="4" t="s">
        <v>51</v>
      </c>
      <c r="W48" s="18">
        <f>SUMIFS(Main_T[Revenue],Main_T[Year],Analysis!$C$5,Main_T[Products],Analysis!$J$5,Main_T[State],Analysis!V48)</f>
        <v>54671</v>
      </c>
      <c r="X48" s="21">
        <f>SUMIFS(Main_T[Quantity],Main_T[Year],Analysis!$C$5,Main_T[Products],Analysis!$J$5,Main_T[State],Analysis!V48)</f>
        <v>2073</v>
      </c>
      <c r="Y48" s="36">
        <f t="shared" si="1"/>
        <v>54671</v>
      </c>
    </row>
    <row r="49" spans="22:25" x14ac:dyDescent="0.3">
      <c r="V49" s="4" t="s">
        <v>52</v>
      </c>
      <c r="W49" s="18">
        <f>SUMIFS(Main_T[Revenue],Main_T[Year],Analysis!$C$5,Main_T[Products],Analysis!$J$5,Main_T[State],Analysis!V49)</f>
        <v>42964</v>
      </c>
      <c r="X49" s="21">
        <f>SUMIFS(Main_T[Quantity],Main_T[Year],Analysis!$C$5,Main_T[Products],Analysis!$J$5,Main_T[State],Analysis!V49)</f>
        <v>6971</v>
      </c>
      <c r="Y49" s="36">
        <f t="shared" si="1"/>
        <v>42964</v>
      </c>
    </row>
    <row r="50" spans="22:25" x14ac:dyDescent="0.3">
      <c r="V50" s="4" t="s">
        <v>53</v>
      </c>
      <c r="W50" s="18">
        <f>SUMIFS(Main_T[Revenue],Main_T[Year],Analysis!$C$5,Main_T[Products],Analysis!$J$5,Main_T[State],Analysis!V50)</f>
        <v>84059</v>
      </c>
      <c r="X50" s="21">
        <f>SUMIFS(Main_T[Quantity],Main_T[Year],Analysis!$C$5,Main_T[Products],Analysis!$J$5,Main_T[State],Analysis!V50)</f>
        <v>1117</v>
      </c>
      <c r="Y50" s="36">
        <f t="shared" si="1"/>
        <v>84059</v>
      </c>
    </row>
    <row r="51" spans="22:25" x14ac:dyDescent="0.3">
      <c r="V51" s="4" t="s">
        <v>54</v>
      </c>
      <c r="W51" s="18">
        <f>SUMIFS(Main_T[Revenue],Main_T[Year],Analysis!$C$5,Main_T[Products],Analysis!$J$5,Main_T[State],Analysis!V51)</f>
        <v>47928</v>
      </c>
      <c r="X51" s="21">
        <f>SUMIFS(Main_T[Quantity],Main_T[Year],Analysis!$C$5,Main_T[Products],Analysis!$J$5,Main_T[State],Analysis!V51)</f>
        <v>2872</v>
      </c>
      <c r="Y51" s="36">
        <f t="shared" si="1"/>
        <v>47928</v>
      </c>
    </row>
    <row r="52" spans="22:25" x14ac:dyDescent="0.3">
      <c r="V52" s="4" t="s">
        <v>55</v>
      </c>
      <c r="W52" s="18">
        <f>SUMIFS(Main_T[Revenue],Main_T[Year],Analysis!$C$5,Main_T[Products],Analysis!$J$5,Main_T[State],Analysis!V52)</f>
        <v>89063</v>
      </c>
      <c r="X52" s="21">
        <f>SUMIFS(Main_T[Quantity],Main_T[Year],Analysis!$C$5,Main_T[Products],Analysis!$J$5,Main_T[State],Analysis!V52)</f>
        <v>1440</v>
      </c>
      <c r="Y52" s="36">
        <f t="shared" si="1"/>
        <v>89063</v>
      </c>
    </row>
  </sheetData>
  <autoFilter ref="L4:M14" xr:uid="{137FD70B-7B8E-4748-8700-12AC1520916B}">
    <sortState xmlns:xlrd2="http://schemas.microsoft.com/office/spreadsheetml/2017/richdata2" ref="L5:M14">
      <sortCondition descending="1" ref="M4"/>
    </sortState>
  </autoFilter>
  <mergeCells count="10">
    <mergeCell ref="B11:C12"/>
    <mergeCell ref="E11:F12"/>
    <mergeCell ref="E3:F3"/>
    <mergeCell ref="Z1:AA1"/>
    <mergeCell ref="Y4:Z4"/>
    <mergeCell ref="Q3:S3"/>
    <mergeCell ref="L3:N3"/>
    <mergeCell ref="V3:X3"/>
    <mergeCell ref="B3:C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3565-7155-450E-837A-41A0F2691347}">
  <dimension ref="A1"/>
  <sheetViews>
    <sheetView showGridLines="0" showRowColHeaders="0" tabSelected="1" zoomScaleNormal="100" workbookViewId="0">
      <selection activeCell="W14" sqref="W14"/>
    </sheetView>
  </sheetViews>
  <sheetFormatPr defaultRowHeight="14.4" x14ac:dyDescent="0.3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</xdr:col>
                    <xdr:colOff>30480</xdr:colOff>
                    <xdr:row>6</xdr:row>
                    <xdr:rowOff>22860</xdr:rowOff>
                  </from>
                  <to>
                    <xdr:col>1</xdr:col>
                    <xdr:colOff>373380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13</xdr:col>
                    <xdr:colOff>60960</xdr:colOff>
                    <xdr:row>10</xdr:row>
                    <xdr:rowOff>152400</xdr:rowOff>
                  </from>
                  <to>
                    <xdr:col>14</xdr:col>
                    <xdr:colOff>457200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16</xdr:col>
                    <xdr:colOff>419100</xdr:colOff>
                    <xdr:row>10</xdr:row>
                    <xdr:rowOff>152400</xdr:rowOff>
                  </from>
                  <to>
                    <xdr:col>18</xdr:col>
                    <xdr:colOff>190500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AB11-183D-4E36-8932-1A438D8948D9}">
  <dimension ref="A1:B49"/>
  <sheetViews>
    <sheetView workbookViewId="0">
      <selection activeCell="B1" sqref="B1"/>
    </sheetView>
  </sheetViews>
  <sheetFormatPr defaultRowHeight="14.4" x14ac:dyDescent="0.3"/>
  <cols>
    <col min="2" max="2" width="12.33203125" customWidth="1"/>
  </cols>
  <sheetData>
    <row r="1" spans="1:2" x14ac:dyDescent="0.3">
      <c r="A1" s="37" t="s">
        <v>2</v>
      </c>
      <c r="B1" s="37" t="s">
        <v>85</v>
      </c>
    </row>
    <row r="2" spans="1:2" x14ac:dyDescent="0.3">
      <c r="A2" t="s">
        <v>11</v>
      </c>
      <c r="B2" vm="1">
        <v>39557045</v>
      </c>
    </row>
    <row r="3" spans="1:2" x14ac:dyDescent="0.3">
      <c r="A3" t="s">
        <v>48</v>
      </c>
      <c r="B3" vm="2">
        <v>28701845</v>
      </c>
    </row>
    <row r="4" spans="1:2" x14ac:dyDescent="0.3">
      <c r="A4" t="s">
        <v>15</v>
      </c>
      <c r="B4" vm="3">
        <v>21670000</v>
      </c>
    </row>
    <row r="5" spans="1:2" x14ac:dyDescent="0.3">
      <c r="A5" t="s">
        <v>37</v>
      </c>
      <c r="B5" vm="4">
        <v>19542209</v>
      </c>
    </row>
    <row r="6" spans="1:2" x14ac:dyDescent="0.3">
      <c r="A6" t="s">
        <v>43</v>
      </c>
      <c r="B6" vm="5">
        <v>12807060</v>
      </c>
    </row>
    <row r="7" spans="1:2" x14ac:dyDescent="0.3">
      <c r="A7" t="s">
        <v>18</v>
      </c>
      <c r="B7" vm="6">
        <v>12741080</v>
      </c>
    </row>
    <row r="8" spans="1:2" x14ac:dyDescent="0.3">
      <c r="A8" t="s">
        <v>40</v>
      </c>
      <c r="B8" vm="7">
        <v>11689442</v>
      </c>
    </row>
    <row r="9" spans="1:2" x14ac:dyDescent="0.3">
      <c r="A9" t="s">
        <v>16</v>
      </c>
      <c r="B9" vm="8">
        <v>10519475</v>
      </c>
    </row>
    <row r="10" spans="1:2" x14ac:dyDescent="0.3">
      <c r="A10" t="s">
        <v>38</v>
      </c>
      <c r="B10" vm="9">
        <v>10383620</v>
      </c>
    </row>
    <row r="11" spans="1:2" x14ac:dyDescent="0.3">
      <c r="A11" t="s">
        <v>27</v>
      </c>
      <c r="B11" vm="10">
        <v>9995915</v>
      </c>
    </row>
    <row r="12" spans="1:2" x14ac:dyDescent="0.3">
      <c r="A12" t="s">
        <v>35</v>
      </c>
      <c r="B12" vm="11">
        <v>8908520</v>
      </c>
    </row>
    <row r="13" spans="1:2" x14ac:dyDescent="0.3">
      <c r="A13" t="s">
        <v>51</v>
      </c>
      <c r="B13" vm="12">
        <v>8517685</v>
      </c>
    </row>
    <row r="14" spans="1:2" x14ac:dyDescent="0.3">
      <c r="A14" t="s">
        <v>52</v>
      </c>
      <c r="B14" vm="13">
        <v>7614893</v>
      </c>
    </row>
    <row r="15" spans="1:2" x14ac:dyDescent="0.3">
      <c r="A15" t="s">
        <v>8</v>
      </c>
      <c r="B15" vm="14">
        <v>7171646</v>
      </c>
    </row>
    <row r="16" spans="1:2" x14ac:dyDescent="0.3">
      <c r="A16" t="s">
        <v>26</v>
      </c>
      <c r="B16" vm="15">
        <v>6902149</v>
      </c>
    </row>
    <row r="17" spans="1:2" x14ac:dyDescent="0.3">
      <c r="A17" t="s">
        <v>47</v>
      </c>
      <c r="B17" vm="16">
        <v>6770010</v>
      </c>
    </row>
    <row r="18" spans="1:2" x14ac:dyDescent="0.3">
      <c r="A18" t="s">
        <v>19</v>
      </c>
      <c r="B18" vm="17">
        <v>6691878</v>
      </c>
    </row>
    <row r="19" spans="1:2" x14ac:dyDescent="0.3">
      <c r="A19" t="s">
        <v>30</v>
      </c>
      <c r="B19" vm="18">
        <v>6126452</v>
      </c>
    </row>
    <row r="20" spans="1:2" x14ac:dyDescent="0.3">
      <c r="A20" t="s">
        <v>25</v>
      </c>
      <c r="B20" vm="19">
        <v>6042718</v>
      </c>
    </row>
    <row r="21" spans="1:2" x14ac:dyDescent="0.3">
      <c r="A21" t="s">
        <v>54</v>
      </c>
      <c r="B21" vm="20">
        <v>5813568</v>
      </c>
    </row>
    <row r="22" spans="1:2" x14ac:dyDescent="0.3">
      <c r="A22" t="s">
        <v>12</v>
      </c>
      <c r="B22" vm="21">
        <v>5695564</v>
      </c>
    </row>
    <row r="23" spans="1:2" x14ac:dyDescent="0.3">
      <c r="A23" t="s">
        <v>28</v>
      </c>
      <c r="B23" vm="22">
        <v>5611179</v>
      </c>
    </row>
    <row r="24" spans="1:2" x14ac:dyDescent="0.3">
      <c r="A24" t="s">
        <v>45</v>
      </c>
      <c r="B24" vm="23">
        <v>5084127</v>
      </c>
    </row>
    <row r="25" spans="1:2" x14ac:dyDescent="0.3">
      <c r="A25" t="s">
        <v>6</v>
      </c>
      <c r="B25" vm="24">
        <v>4887871</v>
      </c>
    </row>
    <row r="26" spans="1:2" x14ac:dyDescent="0.3">
      <c r="A26" t="s">
        <v>23</v>
      </c>
      <c r="B26" vm="25">
        <v>4659978</v>
      </c>
    </row>
    <row r="27" spans="1:2" x14ac:dyDescent="0.3">
      <c r="A27" t="s">
        <v>22</v>
      </c>
      <c r="B27" vm="26">
        <v>4468402</v>
      </c>
    </row>
    <row r="28" spans="1:2" x14ac:dyDescent="0.3">
      <c r="A28" t="s">
        <v>42</v>
      </c>
      <c r="B28" vm="27">
        <v>4190713</v>
      </c>
    </row>
    <row r="29" spans="1:2" x14ac:dyDescent="0.3">
      <c r="A29" t="s">
        <v>41</v>
      </c>
      <c r="B29" vm="28">
        <v>3943079</v>
      </c>
    </row>
    <row r="30" spans="1:2" x14ac:dyDescent="0.3">
      <c r="A30" t="s">
        <v>13</v>
      </c>
      <c r="B30" vm="29">
        <v>3572665</v>
      </c>
    </row>
    <row r="31" spans="1:2" x14ac:dyDescent="0.3">
      <c r="A31" t="s">
        <v>49</v>
      </c>
      <c r="B31" vm="30">
        <v>3161105</v>
      </c>
    </row>
    <row r="32" spans="1:2" x14ac:dyDescent="0.3">
      <c r="A32" t="s">
        <v>20</v>
      </c>
      <c r="B32" vm="31">
        <v>3156145</v>
      </c>
    </row>
    <row r="33" spans="1:2" x14ac:dyDescent="0.3">
      <c r="A33" t="s">
        <v>33</v>
      </c>
      <c r="B33" vm="32">
        <v>3034392</v>
      </c>
    </row>
    <row r="34" spans="1:2" x14ac:dyDescent="0.3">
      <c r="A34" t="s">
        <v>10</v>
      </c>
      <c r="B34" vm="33">
        <v>3013825</v>
      </c>
    </row>
    <row r="35" spans="1:2" x14ac:dyDescent="0.3">
      <c r="A35" t="s">
        <v>29</v>
      </c>
      <c r="B35" vm="34">
        <v>2963914</v>
      </c>
    </row>
    <row r="36" spans="1:2" x14ac:dyDescent="0.3">
      <c r="A36" t="s">
        <v>21</v>
      </c>
      <c r="B36" vm="35">
        <v>2911505</v>
      </c>
    </row>
    <row r="37" spans="1:2" x14ac:dyDescent="0.3">
      <c r="A37" t="s">
        <v>36</v>
      </c>
      <c r="B37" vm="36">
        <v>2095428</v>
      </c>
    </row>
    <row r="38" spans="1:2" x14ac:dyDescent="0.3">
      <c r="A38" t="s">
        <v>32</v>
      </c>
      <c r="B38" vm="37">
        <v>1929268</v>
      </c>
    </row>
    <row r="39" spans="1:2" x14ac:dyDescent="0.3">
      <c r="A39" t="s">
        <v>53</v>
      </c>
      <c r="B39" vm="38">
        <v>1805832</v>
      </c>
    </row>
    <row r="40" spans="1:2" x14ac:dyDescent="0.3">
      <c r="A40" t="s">
        <v>17</v>
      </c>
      <c r="B40" vm="39">
        <v>1754208</v>
      </c>
    </row>
    <row r="41" spans="1:2" x14ac:dyDescent="0.3">
      <c r="A41" t="s">
        <v>34</v>
      </c>
      <c r="B41" vm="40">
        <v>1356458</v>
      </c>
    </row>
    <row r="42" spans="1:2" x14ac:dyDescent="0.3">
      <c r="A42" t="s">
        <v>24</v>
      </c>
      <c r="B42" vm="41">
        <v>1338404</v>
      </c>
    </row>
    <row r="43" spans="1:2" x14ac:dyDescent="0.3">
      <c r="A43" t="s">
        <v>31</v>
      </c>
      <c r="B43" vm="42">
        <v>1062305</v>
      </c>
    </row>
    <row r="44" spans="1:2" x14ac:dyDescent="0.3">
      <c r="A44" t="s">
        <v>44</v>
      </c>
      <c r="B44" vm="43">
        <v>1057315</v>
      </c>
    </row>
    <row r="45" spans="1:2" x14ac:dyDescent="0.3">
      <c r="A45" t="s">
        <v>14</v>
      </c>
      <c r="B45" vm="44">
        <v>967171</v>
      </c>
    </row>
    <row r="46" spans="1:2" x14ac:dyDescent="0.3">
      <c r="A46" t="s">
        <v>46</v>
      </c>
      <c r="B46" vm="45">
        <v>882235</v>
      </c>
    </row>
    <row r="47" spans="1:2" x14ac:dyDescent="0.3">
      <c r="A47" t="s">
        <v>39</v>
      </c>
      <c r="B47" vm="46">
        <v>760077</v>
      </c>
    </row>
    <row r="48" spans="1:2" x14ac:dyDescent="0.3">
      <c r="A48" t="s">
        <v>50</v>
      </c>
      <c r="B48" vm="47">
        <v>626299</v>
      </c>
    </row>
    <row r="49" spans="1:2" x14ac:dyDescent="0.3">
      <c r="A49" t="s">
        <v>55</v>
      </c>
      <c r="B49" vm="48">
        <v>577737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Analysis</vt:lpstr>
      <vt:lpstr>Dashboard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DB128835</cp:lastModifiedBy>
  <dcterms:created xsi:type="dcterms:W3CDTF">2022-11-16T00:47:53Z</dcterms:created>
  <dcterms:modified xsi:type="dcterms:W3CDTF">2025-10-30T01:41:20Z</dcterms:modified>
</cp:coreProperties>
</file>