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ustering" sheetId="2" r:id="rId5"/>
    <sheet state="visible" name="Clustering Simplified" sheetId="3" r:id="rId6"/>
  </sheets>
  <definedNames/>
  <calcPr/>
</workbook>
</file>

<file path=xl/sharedStrings.xml><?xml version="1.0" encoding="utf-8"?>
<sst xmlns="http://schemas.openxmlformats.org/spreadsheetml/2006/main" count="2666" uniqueCount="489">
  <si>
    <t>FIRST NAME</t>
  </si>
  <si>
    <t>LAST NAME</t>
  </si>
  <si>
    <t>EMAILS</t>
  </si>
  <si>
    <t>DASH ID</t>
  </si>
  <si>
    <t>POSITION</t>
  </si>
  <si>
    <t>DASHBOARD TYPE (D1-D13)</t>
  </si>
  <si>
    <t xml:space="preserve">EQ (70%) </t>
  </si>
  <si>
    <t>Key Skills Training (85%)</t>
  </si>
  <si>
    <t>Key Skill Score</t>
  </si>
  <si>
    <t>Useful Skills Training (70%)</t>
  </si>
  <si>
    <t>Useful Skill Score</t>
  </si>
  <si>
    <t>Supplemental Skills Training (60%)</t>
  </si>
  <si>
    <t>Supplemental Skills Score</t>
  </si>
  <si>
    <t xml:space="preserve">HANI </t>
  </si>
  <si>
    <t>BAESHEN</t>
  </si>
  <si>
    <t>hani.baeshin@nesmapartners.com</t>
  </si>
  <si>
    <t>LDP1202</t>
  </si>
  <si>
    <t>CORPORATE TRAINING CENTER MANAGER</t>
  </si>
  <si>
    <t>Training &amp; Onboarding</t>
  </si>
  <si>
    <t>Conflict Management</t>
  </si>
  <si>
    <t xml:space="preserve">SALSABEEL </t>
  </si>
  <si>
    <t>ALSULTAN</t>
  </si>
  <si>
    <t>salsabeel.alsultan@nesmapartners.com</t>
  </si>
  <si>
    <t>LDP1210</t>
  </si>
  <si>
    <t>COMMUNICATIONS MANAGER</t>
  </si>
  <si>
    <t>Communication Skills</t>
  </si>
  <si>
    <t>Organization Skills</t>
  </si>
  <si>
    <t>Emotional Self-Awareness</t>
  </si>
  <si>
    <t>Coaching &amp; Mentoring</t>
  </si>
  <si>
    <t>Listening Skills</t>
  </si>
  <si>
    <t>Goal Setting</t>
  </si>
  <si>
    <t xml:space="preserve">AYMAN </t>
  </si>
  <si>
    <t>IBRAHIM</t>
  </si>
  <si>
    <t>ayman.ghazi@nesmapartners.com</t>
  </si>
  <si>
    <t>LDP1230</t>
  </si>
  <si>
    <t>PROCUREMENT MANAGER-MECHANICAL</t>
  </si>
  <si>
    <t>Information Gathering &amp; Analysis</t>
  </si>
  <si>
    <t xml:space="preserve">AMANI </t>
  </si>
  <si>
    <t>ALALI</t>
  </si>
  <si>
    <t>amani.alali@nesmapartners.com</t>
  </si>
  <si>
    <t>LDP0394</t>
  </si>
  <si>
    <t>CORPORATE CULTURE &amp; TRAINING MANAGER</t>
  </si>
  <si>
    <t xml:space="preserve">MOHAMMED </t>
  </si>
  <si>
    <t>AL DAKHEEL</t>
  </si>
  <si>
    <t>mohammed.dakhil@nesmapartners.com</t>
  </si>
  <si>
    <t>LDP6001</t>
  </si>
  <si>
    <t>PROCUREMENT MANAGER-EXPEDITING</t>
  </si>
  <si>
    <t>Project Management</t>
  </si>
  <si>
    <t>Building Effective Teams</t>
  </si>
  <si>
    <t>Accountability</t>
  </si>
  <si>
    <t>Measuring &amp; Evaluating Results</t>
  </si>
  <si>
    <t xml:space="preserve">ZUHAIR </t>
  </si>
  <si>
    <t>ALKHAMIS HASAN</t>
  </si>
  <si>
    <t>zuhair.hasan@nesmapartners.com</t>
  </si>
  <si>
    <t>LDP8111</t>
  </si>
  <si>
    <t>SR. IT SECURITY MANAGER</t>
  </si>
  <si>
    <t xml:space="preserve">SALAM </t>
  </si>
  <si>
    <t>ALJISHI</t>
  </si>
  <si>
    <t>salam.aljishi@nesmapartners.com</t>
  </si>
  <si>
    <t>LDP1255</t>
  </si>
  <si>
    <t>DIRECTOR - CORPORATE COMMUNICATION</t>
  </si>
  <si>
    <t xml:space="preserve">ANDRE </t>
  </si>
  <si>
    <t>GEARA</t>
  </si>
  <si>
    <t>andre.geara@nesmapartners.com</t>
  </si>
  <si>
    <t>LDP3236</t>
  </si>
  <si>
    <t>PROJECT MANAGER-CIVIL</t>
  </si>
  <si>
    <t>Change Management</t>
  </si>
  <si>
    <t xml:space="preserve">HISHAM </t>
  </si>
  <si>
    <t>HAMDAN</t>
  </si>
  <si>
    <t>hesham.hamdan@nesmapartners.com</t>
  </si>
  <si>
    <t>LDP4127</t>
  </si>
  <si>
    <t>SITE MANAGER-MECHANICAL</t>
  </si>
  <si>
    <t>Problem-Solving</t>
  </si>
  <si>
    <t>MOHAMMAD</t>
  </si>
  <si>
    <t>HALLAB</t>
  </si>
  <si>
    <t>mohammad.hallab@nesmapartners.com</t>
  </si>
  <si>
    <t>LDP4324</t>
  </si>
  <si>
    <t>SITE MANAGER - CIVIL</t>
  </si>
  <si>
    <t>Monitoring Employee Performance</t>
  </si>
  <si>
    <t>Negotiating Ability</t>
  </si>
  <si>
    <t>Building Effective teams</t>
  </si>
  <si>
    <t>JAMAL</t>
  </si>
  <si>
    <t>TAJ</t>
  </si>
  <si>
    <t>jamal.taj@nesmapartners.com</t>
  </si>
  <si>
    <t>LDP1102</t>
  </si>
  <si>
    <t>BUSINESS &amp; MARKET INTELLIGENCE MANAGER</t>
  </si>
  <si>
    <t xml:space="preserve">MOHAMAD </t>
  </si>
  <si>
    <t>MERHI</t>
  </si>
  <si>
    <t>mohammed.merhi@nesmapartners.com</t>
  </si>
  <si>
    <t>LDP4433</t>
  </si>
  <si>
    <t>ODEH</t>
  </si>
  <si>
    <t>ALZBOON</t>
  </si>
  <si>
    <t>odeh.alzboon@nesmapartners.com</t>
  </si>
  <si>
    <t>LDP5532</t>
  </si>
  <si>
    <t>CONSTRUCTION MANAGER-CIVIL</t>
  </si>
  <si>
    <t xml:space="preserve">AISHA </t>
  </si>
  <si>
    <t>ALHEMAID</t>
  </si>
  <si>
    <t>aisha.alhemaid@nesmapartners.com</t>
  </si>
  <si>
    <t>LDP3422</t>
  </si>
  <si>
    <t>CORPORATE HR OPERATIONS MANAGER</t>
  </si>
  <si>
    <t xml:space="preserve">SABRI </t>
  </si>
  <si>
    <t>ALJUDAIBI</t>
  </si>
  <si>
    <t>s.aljudaibi@nesmapartners.com</t>
  </si>
  <si>
    <t>LDP5244</t>
  </si>
  <si>
    <t>INTERFACE MANAGER</t>
  </si>
  <si>
    <t>Recruitment &amp; Hiring</t>
  </si>
  <si>
    <t xml:space="preserve">SAMI </t>
  </si>
  <si>
    <t>AL MILAIFY</t>
  </si>
  <si>
    <t>sami.almilaify@nesmapartners.com</t>
  </si>
  <si>
    <t>LDP1388</t>
  </si>
  <si>
    <t>DIRECTOR - ADMINISTRATION</t>
  </si>
  <si>
    <t xml:space="preserve">MUQDAD </t>
  </si>
  <si>
    <t>AL MISBAH</t>
  </si>
  <si>
    <t>muqdad.misbah@nesmapartners.com</t>
  </si>
  <si>
    <t>LDP5914</t>
  </si>
  <si>
    <t>CONSTRUCTION MANAGER-INDUSTRIAL</t>
  </si>
  <si>
    <t xml:space="preserve">YOUSIF </t>
  </si>
  <si>
    <t>ALYAMI</t>
  </si>
  <si>
    <t>yousif.alyami@nesmapartners.com</t>
  </si>
  <si>
    <t>LDP1313</t>
  </si>
  <si>
    <t>SUPPORT SERVICES MANAGER</t>
  </si>
  <si>
    <t xml:space="preserve">KHALED </t>
  </si>
  <si>
    <t>AL DAHRI</t>
  </si>
  <si>
    <t>khaled.aldahri@nesmapartners.com</t>
  </si>
  <si>
    <t>DIRECTOR - HSSE</t>
  </si>
  <si>
    <t xml:space="preserve">JASSEM </t>
  </si>
  <si>
    <t>AL MALKI</t>
  </si>
  <si>
    <t>jasem.almalki@nesmapartners.com</t>
  </si>
  <si>
    <t>LDP3764</t>
  </si>
  <si>
    <t>AREA OFFICE MANAGER</t>
  </si>
  <si>
    <t xml:space="preserve">HESHAM  </t>
  </si>
  <si>
    <t>AL SHUWAIKI</t>
  </si>
  <si>
    <t>hesham.alshuwaiki@nesmapartners.com</t>
  </si>
  <si>
    <t>LDP3345</t>
  </si>
  <si>
    <t>SOFTWARE IMPLEMENTATION MANAGER</t>
  </si>
  <si>
    <t>Resilience/Hardiness</t>
  </si>
  <si>
    <t xml:space="preserve">MAJED </t>
  </si>
  <si>
    <t>ALSHAHRI</t>
  </si>
  <si>
    <t>majed.alshahri@nesmapartners.com</t>
  </si>
  <si>
    <t>LDP5388</t>
  </si>
  <si>
    <t>QASSEM</t>
  </si>
  <si>
    <t>ALABDULLAH</t>
  </si>
  <si>
    <t>qassem.abdullah@nesmapartners.com</t>
  </si>
  <si>
    <t>LDP9999</t>
  </si>
  <si>
    <t>GOVERNMENT RELATION MANAGER</t>
  </si>
  <si>
    <t>ALOLAYWI</t>
  </si>
  <si>
    <t>mohammed.alolaywi@nesmapartners.com</t>
  </si>
  <si>
    <t>LDP1201</t>
  </si>
  <si>
    <t>TRAINING &amp; DEVELOPMENT MANAGER</t>
  </si>
  <si>
    <t xml:space="preserve">HASSAN </t>
  </si>
  <si>
    <t>ALSAMAIL</t>
  </si>
  <si>
    <t>hassan.alsamail@nesmapartners.com</t>
  </si>
  <si>
    <t>LDP8832</t>
  </si>
  <si>
    <t>SECURITY MANAGER</t>
  </si>
  <si>
    <t xml:space="preserve">AHMAD </t>
  </si>
  <si>
    <t>ALDARAZI</t>
  </si>
  <si>
    <t>ahmad.aldarazi@nesmapartners.com</t>
  </si>
  <si>
    <t>LDP6200</t>
  </si>
  <si>
    <t xml:space="preserve">THERESE </t>
  </si>
  <si>
    <t>HAKIM</t>
  </si>
  <si>
    <t>therese.hayek@nesmapartners.com</t>
  </si>
  <si>
    <t>LDP0127</t>
  </si>
  <si>
    <t>PROCUREMENT MANAGER-OFFICE SUPPLY</t>
  </si>
  <si>
    <t xml:space="preserve">HUSSAIN </t>
  </si>
  <si>
    <t>ALFADEL</t>
  </si>
  <si>
    <t>hussain.alfadel@nesmapartners.com</t>
  </si>
  <si>
    <t>PROJECT PROCUREMENT MANAGER</t>
  </si>
  <si>
    <t>HAMADAH</t>
  </si>
  <si>
    <t>ahmad.hamadah@nesmapartners.com</t>
  </si>
  <si>
    <t>GENERAL MANAGER - KENT</t>
  </si>
  <si>
    <t xml:space="preserve">FAISAL </t>
  </si>
  <si>
    <t>ALSHEHRI</t>
  </si>
  <si>
    <t>faisal.alshehri@nesmapartners.com</t>
  </si>
  <si>
    <t>LDP3299</t>
  </si>
  <si>
    <t>SR. PROJECT MANAGER-INDUSTRIAL</t>
  </si>
  <si>
    <t>HAMMAD</t>
  </si>
  <si>
    <t>ALRASHEDI</t>
  </si>
  <si>
    <t>hammad.rashedi@nesmapartners.com</t>
  </si>
  <si>
    <t>ALSHAREEF</t>
  </si>
  <si>
    <t>mohammed.alshareef@nesmapartners.com</t>
  </si>
  <si>
    <t>LDP1111</t>
  </si>
  <si>
    <t>DIRECTOR - BUSINESS DEVELOPMENT &amp; STRATEGIC PARTNERSHIPS</t>
  </si>
  <si>
    <t xml:space="preserve">SHIHAB </t>
  </si>
  <si>
    <t>ALMOAIS</t>
  </si>
  <si>
    <t>shihab.almoais@nesmapartners.com</t>
  </si>
  <si>
    <t>LDP9482</t>
  </si>
  <si>
    <t>DIRECTOR - INTERNAL AUDIT</t>
  </si>
  <si>
    <t xml:space="preserve">AHMED </t>
  </si>
  <si>
    <t>MOHAMED ELSAWY</t>
  </si>
  <si>
    <t>ahmed.elsawy@nesmapartners.com</t>
  </si>
  <si>
    <t>LDP1001</t>
  </si>
  <si>
    <t>ACCOUNTS PAYABLE MANAGER</t>
  </si>
  <si>
    <t xml:space="preserve">BUSHRA </t>
  </si>
  <si>
    <t>ABU SALIM</t>
  </si>
  <si>
    <t>DIRECTOR - GOVERNANCE AFFAIRS &amp; BOARD SECRETARY</t>
  </si>
  <si>
    <t xml:space="preserve">ALI </t>
  </si>
  <si>
    <t>CHEMAYSSANI</t>
  </si>
  <si>
    <t>ali.c@nesmapartners.com</t>
  </si>
  <si>
    <t>LDP5325</t>
  </si>
  <si>
    <t>NOUR</t>
  </si>
  <si>
    <t>HOUDAIDON ISSA</t>
  </si>
  <si>
    <t>nour.issa@nesmapartners.com</t>
  </si>
  <si>
    <t>LDP1052</t>
  </si>
  <si>
    <t>CORPORATE COSTING MANAGER</t>
  </si>
  <si>
    <t>Calculated Risk-Taking</t>
  </si>
  <si>
    <t>ALI MOHAMMED</t>
  </si>
  <si>
    <t>ABU AHMADEH</t>
  </si>
  <si>
    <t>ali.ahmadeh@nesmapartners.com</t>
  </si>
  <si>
    <t>LDP5299</t>
  </si>
  <si>
    <t>CONSTRUCTION MANAGER-MEP</t>
  </si>
  <si>
    <t xml:space="preserve">TATIANA </t>
  </si>
  <si>
    <t>GHOLMIE</t>
  </si>
  <si>
    <t>tatiana.gholmie@nesmapartners.com</t>
  </si>
  <si>
    <t>GM CORPORATE VENTURE CAPITAL</t>
  </si>
  <si>
    <t>YOUSSEF</t>
  </si>
  <si>
    <t>MOUSTAFA</t>
  </si>
  <si>
    <t>moustafa.youssef@nesmapartners.com</t>
  </si>
  <si>
    <t>LDP4802</t>
  </si>
  <si>
    <t>COMMISSIONING MANAGER</t>
  </si>
  <si>
    <t xml:space="preserve">MAYA </t>
  </si>
  <si>
    <t>BAKIR</t>
  </si>
  <si>
    <t>maya.bakir@nesmapartners.com</t>
  </si>
  <si>
    <t>LDP7329</t>
  </si>
  <si>
    <t>CORPORATE SUSTAINABILITY MANAGER</t>
  </si>
  <si>
    <t xml:space="preserve">NAIYAR </t>
  </si>
  <si>
    <t>YAZDANI</t>
  </si>
  <si>
    <t>naiyar.yazdani@nesmapartners.com</t>
  </si>
  <si>
    <t>LDP5501</t>
  </si>
  <si>
    <t xml:space="preserve">JAD </t>
  </si>
  <si>
    <t>shmayssani</t>
  </si>
  <si>
    <t>jad.shmayssani@nesmapartners.com</t>
  </si>
  <si>
    <t>LDP5598</t>
  </si>
  <si>
    <t>ANWAR</t>
  </si>
  <si>
    <t>ABU TAHA</t>
  </si>
  <si>
    <t>anwar.abutaha@nesmapartners.com</t>
  </si>
  <si>
    <t>LDP5010</t>
  </si>
  <si>
    <t>SR. PLANNING MANAGER</t>
  </si>
  <si>
    <t>MOHAMED</t>
  </si>
  <si>
    <t>OWIDA</t>
  </si>
  <si>
    <t>mohamed.elmahdy@nesmapartners.com</t>
  </si>
  <si>
    <t>LDP5673</t>
  </si>
  <si>
    <t>KAMAL</t>
  </si>
  <si>
    <t>CHARBEL</t>
  </si>
  <si>
    <t>kamalc@nesmapartners.com</t>
  </si>
  <si>
    <t>LDP2244</t>
  </si>
  <si>
    <t>DIRECTOR - ENGINEERING</t>
  </si>
  <si>
    <t xml:space="preserve">ALA ALDIN </t>
  </si>
  <si>
    <t>ABU KHADAIR</t>
  </si>
  <si>
    <t>ala.ahmad@nesmapartners.com</t>
  </si>
  <si>
    <t>MAZEN</t>
  </si>
  <si>
    <t>HAIDAR</t>
  </si>
  <si>
    <t>mazen.haidar@nesmapartners.com</t>
  </si>
  <si>
    <t>LDP5733</t>
  </si>
  <si>
    <t>SR. ENGINEERING MANAGER - PROJECT</t>
  </si>
  <si>
    <t>EL CHAMI</t>
  </si>
  <si>
    <t>hassan.elchami@nesmapartners.com</t>
  </si>
  <si>
    <t>LDP0056</t>
  </si>
  <si>
    <t>PROJECT MANAGER-INDUSTRIAL</t>
  </si>
  <si>
    <t xml:space="preserve">RONNELIO </t>
  </si>
  <si>
    <t>MENDOZA</t>
  </si>
  <si>
    <t>ronniem@nesmapartners.com</t>
  </si>
  <si>
    <t>LDP5264</t>
  </si>
  <si>
    <t xml:space="preserve">MOHAMED </t>
  </si>
  <si>
    <t>ATTIA</t>
  </si>
  <si>
    <t>mohamed.attia@nesmapartners.com</t>
  </si>
  <si>
    <t xml:space="preserve">YOUSRI </t>
  </si>
  <si>
    <t>HEFNI</t>
  </si>
  <si>
    <t>yosry.fathy@nesmapartners.com</t>
  </si>
  <si>
    <t>LDP3000</t>
  </si>
  <si>
    <t xml:space="preserve">RANA </t>
  </si>
  <si>
    <t>AFZAL</t>
  </si>
  <si>
    <t>rana.afzal@nesmapartners.com</t>
  </si>
  <si>
    <t>LDP5944</t>
  </si>
  <si>
    <t xml:space="preserve">SENAN </t>
  </si>
  <si>
    <t>SAMARAH</t>
  </si>
  <si>
    <t>senan.samarah@nesmapartners.com</t>
  </si>
  <si>
    <t>LDP4522</t>
  </si>
  <si>
    <t xml:space="preserve">AYHAM </t>
  </si>
  <si>
    <t>BSHARA</t>
  </si>
  <si>
    <t>ayham.bshara@nesmapartners.com</t>
  </si>
  <si>
    <t>LDP5923</t>
  </si>
  <si>
    <t xml:space="preserve">MAHMOUD </t>
  </si>
  <si>
    <t>HAWILO</t>
  </si>
  <si>
    <t>mahmoud.hawilo@nesmapartners.com</t>
  </si>
  <si>
    <t>LDP0582</t>
  </si>
  <si>
    <t>WALEED</t>
  </si>
  <si>
    <t>ELJAMMAL</t>
  </si>
  <si>
    <t>waleed.jammal@nesmapartners.com</t>
  </si>
  <si>
    <t>LDP3984</t>
  </si>
  <si>
    <t>SR.PROJECT MANAGER</t>
  </si>
  <si>
    <t>SAYED KHATER</t>
  </si>
  <si>
    <t>mahmoud.khater@nesmapartners.com</t>
  </si>
  <si>
    <t>LDP3019</t>
  </si>
  <si>
    <t xml:space="preserve">IBRAHIM </t>
  </si>
  <si>
    <t>AL MIKATI</t>
  </si>
  <si>
    <t>ibrahim.mikati@nesmapartners.com</t>
  </si>
  <si>
    <t>LDP4413</t>
  </si>
  <si>
    <t>SITE MANAGER-ELECTRICAL</t>
  </si>
  <si>
    <t xml:space="preserve">RALPH </t>
  </si>
  <si>
    <t>MOCLED</t>
  </si>
  <si>
    <t>ralph.mocled@nesmapartners.com</t>
  </si>
  <si>
    <t>LDP3365</t>
  </si>
  <si>
    <t>SR.PROJECT MANAGER-INDUSTRIAL</t>
  </si>
  <si>
    <t xml:space="preserve">GEORGE </t>
  </si>
  <si>
    <t>SHADID</t>
  </si>
  <si>
    <t>george.shadid@nesmapartners.com</t>
  </si>
  <si>
    <t>LDP4663</t>
  </si>
  <si>
    <t>SITE MANAGER-INDUSTRIAL</t>
  </si>
  <si>
    <t xml:space="preserve">TONI </t>
  </si>
  <si>
    <t>ELHAWI</t>
  </si>
  <si>
    <t>toni.hawi@nesmapartners.com</t>
  </si>
  <si>
    <t xml:space="preserve">YOUSSEF </t>
  </si>
  <si>
    <t>ISSA</t>
  </si>
  <si>
    <t>yousef.issa@nesmapartners.com</t>
  </si>
  <si>
    <t>LDP1148</t>
  </si>
  <si>
    <t>COMMERCIAL MANAGER</t>
  </si>
  <si>
    <t>KHALED</t>
  </si>
  <si>
    <t>ALRABAYA</t>
  </si>
  <si>
    <t>khaled.alrabaya@nesmapartners.com</t>
  </si>
  <si>
    <t>LDP4038</t>
  </si>
  <si>
    <t>SULEIMAN</t>
  </si>
  <si>
    <t>hussein.suleiman@nesmapartners.com</t>
  </si>
  <si>
    <t>LDP4728</t>
  </si>
  <si>
    <t>FARES</t>
  </si>
  <si>
    <t>DAOU</t>
  </si>
  <si>
    <t>fares.daou@nesmapartners.com</t>
  </si>
  <si>
    <t>LDP0521</t>
  </si>
  <si>
    <t xml:space="preserve">REDA </t>
  </si>
  <si>
    <t>KHEDR</t>
  </si>
  <si>
    <t>reda.khedr@nesmapartners.com</t>
  </si>
  <si>
    <t>CONSTRUCTION DIRECTOR</t>
  </si>
  <si>
    <t>MAROUN</t>
  </si>
  <si>
    <t>EL KASSIR</t>
  </si>
  <si>
    <t>maroun.elkassir@nesmapartners.com</t>
  </si>
  <si>
    <t>LDP5422</t>
  </si>
  <si>
    <t xml:space="preserve">RAMI </t>
  </si>
  <si>
    <t>rami.jamal@nesmapartners.com</t>
  </si>
  <si>
    <t>LDP4011</t>
  </si>
  <si>
    <t xml:space="preserve">WAEL </t>
  </si>
  <si>
    <t>AL HABIBI</t>
  </si>
  <si>
    <t>wael.alhabibi@nesmapartners.com</t>
  </si>
  <si>
    <t>LDP4366</t>
  </si>
  <si>
    <t>GHASSAN</t>
  </si>
  <si>
    <t>ABOU MRAD</t>
  </si>
  <si>
    <t>ghassan.mrad@nesmapartners.com</t>
  </si>
  <si>
    <t>LDP4998</t>
  </si>
  <si>
    <t xml:space="preserve">KHALIL </t>
  </si>
  <si>
    <t>SABRA</t>
  </si>
  <si>
    <t>khalil.sabra@nesmapartners.com</t>
  </si>
  <si>
    <t>ROMMEL</t>
  </si>
  <si>
    <t>VALERA</t>
  </si>
  <si>
    <t>rommel.valera@nesmapartners.com</t>
  </si>
  <si>
    <t>LDP5135</t>
  </si>
  <si>
    <t xml:space="preserve">SYED </t>
  </si>
  <si>
    <t>GILANI</t>
  </si>
  <si>
    <t>syed.gilani@nesmapartners.com</t>
  </si>
  <si>
    <t>LDP4242</t>
  </si>
  <si>
    <t xml:space="preserve">KAMEL YOUSSEF </t>
  </si>
  <si>
    <t>mahmoud.kamel@nesmapartners.com</t>
  </si>
  <si>
    <t>PROJECT CONTROL MANAGER</t>
  </si>
  <si>
    <t xml:space="preserve">QUTAIBA </t>
  </si>
  <si>
    <t>ABDO HATAMLEH</t>
  </si>
  <si>
    <t>qutaiba.hatamleh@nesmapartners.com</t>
  </si>
  <si>
    <t>FIRAS</t>
  </si>
  <si>
    <t>ALABBAD</t>
  </si>
  <si>
    <t>firas.alabbad@nesmapartners.com</t>
  </si>
  <si>
    <t xml:space="preserve">ABDULLAH </t>
  </si>
  <si>
    <t>ABU RIDAH</t>
  </si>
  <si>
    <t>abdullah.ridah@nesmapartners.com</t>
  </si>
  <si>
    <t>LDP4120</t>
  </si>
  <si>
    <t>NAYIF</t>
  </si>
  <si>
    <t>ALHASAN</t>
  </si>
  <si>
    <t>naif.alhasan@nesmapartners.com</t>
  </si>
  <si>
    <t>LDP4315</t>
  </si>
  <si>
    <t>Supportiveness</t>
  </si>
  <si>
    <t xml:space="preserve">MEDHAT </t>
  </si>
  <si>
    <t>ABDELMONEIM</t>
  </si>
  <si>
    <t>medhat.saadudin@nesmapartners.com</t>
  </si>
  <si>
    <t>PROJECT DIRECTOR</t>
  </si>
  <si>
    <t>JAMIL</t>
  </si>
  <si>
    <t>ALDINE</t>
  </si>
  <si>
    <t>jamil.nasrldine@nesmapartners.com</t>
  </si>
  <si>
    <t>AZZAM</t>
  </si>
  <si>
    <t>a.azzam@nesmapartners.com</t>
  </si>
  <si>
    <t>LDP5453</t>
  </si>
  <si>
    <t>PRE-COMMISSIONING MANAGER</t>
  </si>
  <si>
    <t>FAYSSAL</t>
  </si>
  <si>
    <t>HARB</t>
  </si>
  <si>
    <t>fayssal.harb@nesmapartners.com</t>
  </si>
  <si>
    <t>LDP4089</t>
  </si>
  <si>
    <t>OBIEDA</t>
  </si>
  <si>
    <t>ALQUDAH</t>
  </si>
  <si>
    <t>Obaidah.Alqudah@nesmapartners.com</t>
  </si>
  <si>
    <t>LDP5284</t>
  </si>
  <si>
    <t xml:space="preserve">WISSAM </t>
  </si>
  <si>
    <t>SHEKHANI</t>
  </si>
  <si>
    <t>wissam.shekhani@nesmapartners.com</t>
  </si>
  <si>
    <t>LDP5882</t>
  </si>
  <si>
    <t>ENGINEERING MANAGER</t>
  </si>
  <si>
    <t>SUDHIR</t>
  </si>
  <si>
    <t>KARKERA</t>
  </si>
  <si>
    <t>sudhir.karkera@nesmapartners.com</t>
  </si>
  <si>
    <t>LDP1048</t>
  </si>
  <si>
    <t>ACCOUNTS CONTROLLER</t>
  </si>
  <si>
    <t xml:space="preserve">SHAHER </t>
  </si>
  <si>
    <t>shaher.youssef@nesmapartners.com</t>
  </si>
  <si>
    <t>LDP2555</t>
  </si>
  <si>
    <t>DIRECTOR - INFORMATION TECHNOLOGY</t>
  </si>
  <si>
    <t xml:space="preserve">ABRAHAM </t>
  </si>
  <si>
    <t>THOMAS</t>
  </si>
  <si>
    <t>abraham.thomas@nesmapartners.com</t>
  </si>
  <si>
    <t>LDP1355</t>
  </si>
  <si>
    <t>TRAVEL &amp; TICKETING MANAGER</t>
  </si>
  <si>
    <t xml:space="preserve">THOMAS </t>
  </si>
  <si>
    <t>RAJ</t>
  </si>
  <si>
    <t>thomas.raj@nesmapartners.com</t>
  </si>
  <si>
    <t>PROCUREMENT MANAGER-ELECTRICAL</t>
  </si>
  <si>
    <t xml:space="preserve">VASUDEVA </t>
  </si>
  <si>
    <t>WARRIER</t>
  </si>
  <si>
    <t>vasudev.warrier@nesmapartners.com</t>
  </si>
  <si>
    <t>LDP6466</t>
  </si>
  <si>
    <t>ESTIMATION MANAGER-ELECTRICAL</t>
  </si>
  <si>
    <t>ELKHOULY</t>
  </si>
  <si>
    <t>mohammed.elkholy@nesmapartners.com</t>
  </si>
  <si>
    <t>LDP1022</t>
  </si>
  <si>
    <t xml:space="preserve">AMRO </t>
  </si>
  <si>
    <t>KHAYYAT</t>
  </si>
  <si>
    <t>amro.khayyat@nesmapartners.com</t>
  </si>
  <si>
    <t>LDP3409</t>
  </si>
  <si>
    <t>CORPORATE PROJECT CONTROL MANAGER</t>
  </si>
  <si>
    <t>RAMI</t>
  </si>
  <si>
    <t>ABO EL HOSN</t>
  </si>
  <si>
    <t>rami.elhosn@nesmapartners.com</t>
  </si>
  <si>
    <t>LDP5932</t>
  </si>
  <si>
    <t>DESIGN MANAGER-ARCHITECT</t>
  </si>
  <si>
    <t xml:space="preserve">MOHAMMAD </t>
  </si>
  <si>
    <t>MALKAWI</t>
  </si>
  <si>
    <t>mohammed.malkawi@nesmapartners.com</t>
  </si>
  <si>
    <t>LDP5355</t>
  </si>
  <si>
    <t>ABU SQAIR</t>
  </si>
  <si>
    <t>mohd.sqair@nesmapartners.com</t>
  </si>
  <si>
    <t>LDP7999</t>
  </si>
  <si>
    <t>CORPORATE QA/QC MANAGER</t>
  </si>
  <si>
    <t>PAUL</t>
  </si>
  <si>
    <t>EL NAJJAR</t>
  </si>
  <si>
    <t>paul.najjar@nesmapartners.com</t>
  </si>
  <si>
    <t>LDP3329</t>
  </si>
  <si>
    <t>BAYOUMI</t>
  </si>
  <si>
    <t>mahmoud.b@nesmapartners.com</t>
  </si>
  <si>
    <t>LDP2222</t>
  </si>
  <si>
    <t>DIRECTOR - PROJECT CONTROLS</t>
  </si>
  <si>
    <t xml:space="preserve">ELIE </t>
  </si>
  <si>
    <t>CHEDID</t>
  </si>
  <si>
    <t>elie.chedid@nesmapartners.com</t>
  </si>
  <si>
    <t>LDP4202</t>
  </si>
  <si>
    <t>LOGISTICS &amp; ACCOMMODATION MANAGER</t>
  </si>
  <si>
    <t xml:space="preserve">MOUHAMAD </t>
  </si>
  <si>
    <t>SADAKA</t>
  </si>
  <si>
    <t>mouhamed.sadaka@nesmapartners.com</t>
  </si>
  <si>
    <t>LDP6929</t>
  </si>
  <si>
    <t>QS MANAGER</t>
  </si>
  <si>
    <t>HASSAN ABDULLAH</t>
  </si>
  <si>
    <t xml:space="preserve"> MOHAMMED ALATTAS</t>
  </si>
  <si>
    <t>hassan.attas@nesmapartners.com</t>
  </si>
  <si>
    <t>LDP1058</t>
  </si>
  <si>
    <t>ADMIN ACCOUNTS CONTROLLER</t>
  </si>
  <si>
    <t>Skill</t>
  </si>
  <si>
    <t>Level 1 (Beginner 0-59)</t>
  </si>
  <si>
    <t>Level 2 (Intermediate 60-74)</t>
  </si>
  <si>
    <t>Level 3 (Advanced 75-100)</t>
  </si>
  <si>
    <t>EQ</t>
  </si>
  <si>
    <t>YOUSRI 	HEFNI	yosry.fathy@nesmapartners.com	LDP3000</t>
  </si>
  <si>
    <t>Level</t>
  </si>
  <si>
    <t>Score Range (0–100)</t>
  </si>
  <si>
    <t>Interpretation</t>
  </si>
  <si>
    <t>Level 1 (Beginner)</t>
  </si>
  <si>
    <t>0 – 59</t>
  </si>
  <si>
    <t>Needs development</t>
  </si>
  <si>
    <t>Level 2 (Average)</t>
  </si>
  <si>
    <t>60 – 74</t>
  </si>
  <si>
    <t>Competent but improvable</t>
  </si>
  <si>
    <t>Level 3 (Advanced)</t>
  </si>
  <si>
    <t>75 – 100</t>
  </si>
  <si>
    <t>High proficiency</t>
  </si>
  <si>
    <t>Beginner (0-59)</t>
  </si>
  <si>
    <t>Intermediate (60-74)</t>
  </si>
  <si>
    <t>Advanced (75-100)</t>
  </si>
  <si>
    <t>SKILL</t>
  </si>
  <si>
    <t>amazing at goal setting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</si>
</sst>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/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shrinkToFit="0" vertical="bottom" wrapText="0"/>
    </xf>
    <xf borderId="0" fillId="4" fontId="2" numFmtId="0" xfId="0" applyAlignment="1" applyFont="1">
      <alignment horizontal="right" vertical="bottom"/>
    </xf>
    <xf borderId="0" fillId="5" fontId="2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3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3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shrinkToFit="0" vertical="bottom" wrapText="0"/>
    </xf>
    <xf borderId="0" fillId="7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7" fontId="4" numFmtId="0" xfId="0" applyFont="1"/>
    <xf borderId="0" fillId="4" fontId="5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6" fontId="4" numFmtId="0" xfId="0" applyFont="1"/>
    <xf borderId="0" fillId="3" fontId="2" numFmtId="0" xfId="0" applyAlignment="1" applyFont="1">
      <alignment readingOrder="0" vertical="bottom"/>
    </xf>
    <xf borderId="0" fillId="0" fontId="4" numFmtId="0" xfId="0" applyFont="1"/>
    <xf borderId="1" fillId="0" fontId="7" numFmtId="0" xfId="0" applyAlignment="1" applyBorder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4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0" fillId="0" fontId="4" numFmtId="0" xfId="0" applyAlignment="1" applyFont="1">
      <alignment readingOrder="0" vertical="center"/>
    </xf>
    <xf borderId="0" fillId="6" fontId="3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3" numFmtId="0" xfId="0" applyAlignment="1" applyFont="1">
      <alignment shrinkToFit="0" vertical="bottom" wrapText="0"/>
    </xf>
    <xf borderId="4" fillId="2" fontId="1" numFmtId="0" xfId="0" applyAlignment="1" applyBorder="1" applyFont="1">
      <alignment readingOrder="0" vertical="bottom"/>
    </xf>
    <xf borderId="0" fillId="0" fontId="4" numFmtId="0" xfId="0" applyAlignment="1" applyFont="1">
      <alignment vertical="center"/>
    </xf>
    <xf borderId="0" fillId="2" fontId="1" numFmtId="0" xfId="0" applyAlignment="1" applyFont="1">
      <alignment readingOrder="0" vertical="bottom"/>
    </xf>
    <xf borderId="1" fillId="0" fontId="4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3" fontId="3" numFmtId="0" xfId="0" applyAlignment="1" applyBorder="1" applyFont="1">
      <alignment shrinkToFit="0" vertical="bottom" wrapText="0"/>
    </xf>
    <xf borderId="2" fillId="0" fontId="4" numFmtId="0" xfId="0" applyBorder="1" applyFont="1"/>
    <xf borderId="3" fillId="0" fontId="4" numFmtId="0" xfId="0" applyBorder="1" applyFont="1"/>
    <xf borderId="4" fillId="0" fontId="8" numFmtId="0" xfId="0" applyBorder="1" applyFont="1"/>
    <xf borderId="5" fillId="0" fontId="4" numFmtId="0" xfId="0" applyBorder="1" applyFont="1"/>
    <xf borderId="6" fillId="0" fontId="8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4" fillId="3" fontId="2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4" fillId="4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4" fillId="0" fontId="4" numFmtId="0" xfId="0" applyBorder="1" applyFont="1"/>
    <xf borderId="0" fillId="3" fontId="2" numFmtId="0" xfId="0" applyAlignment="1" applyFont="1">
      <alignment vertical="bottom"/>
    </xf>
    <xf borderId="4" fillId="4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0" fillId="0" fontId="7" numFmtId="0" xfId="0" applyAlignment="1" applyFont="1">
      <alignment horizontal="center" readingOrder="0"/>
    </xf>
    <xf borderId="5" fillId="2" fontId="1" numFmtId="0" xfId="0" applyAlignment="1" applyBorder="1" applyFont="1">
      <alignment readingOrder="0" vertical="bottom"/>
    </xf>
    <xf borderId="9" fillId="6" fontId="1" numFmtId="0" xfId="0" applyAlignment="1" applyBorder="1" applyFont="1">
      <alignment vertical="bottom"/>
    </xf>
    <xf borderId="9" fillId="6" fontId="2" numFmtId="0" xfId="0" applyAlignment="1" applyBorder="1" applyFont="1">
      <alignment vertical="bottom"/>
    </xf>
    <xf borderId="10" fillId="6" fontId="1" numFmtId="0" xfId="0" applyAlignment="1" applyBorder="1" applyFont="1">
      <alignment vertical="bottom"/>
    </xf>
    <xf borderId="0" fillId="6" fontId="9" numFmtId="0" xfId="0" applyAlignment="1" applyFont="1">
      <alignment vertical="bottom"/>
    </xf>
    <xf borderId="0" fillId="6" fontId="1" numFmtId="0" xfId="0" applyAlignment="1" applyFont="1">
      <alignment vertical="bottom"/>
    </xf>
    <xf borderId="4" fillId="0" fontId="4" numFmtId="0" xfId="0" applyAlignment="1" applyBorder="1" applyFont="1">
      <alignment vertical="center"/>
    </xf>
    <xf borderId="6" fillId="6" fontId="4" numFmtId="0" xfId="0" applyAlignment="1" applyBorder="1" applyFont="1">
      <alignment vertical="center"/>
    </xf>
    <xf borderId="11" fillId="6" fontId="2" numFmtId="0" xfId="0" applyAlignment="1" applyBorder="1" applyFont="1">
      <alignment vertical="bottom"/>
    </xf>
    <xf borderId="11" fillId="6" fontId="3" numFmtId="0" xfId="0" applyAlignment="1" applyBorder="1" applyFont="1">
      <alignment vertical="bottom"/>
    </xf>
    <xf borderId="12" fillId="6" fontId="3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0" fillId="0" fontId="4" numFmtId="0" xfId="0" applyFont="1"/>
    <xf borderId="13" fillId="6" fontId="4" numFmtId="0" xfId="0" applyAlignment="1" applyBorder="1" applyFont="1">
      <alignment vertical="center"/>
    </xf>
    <xf borderId="3" fillId="4" fontId="2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13" fillId="0" fontId="4" numFmtId="0" xfId="0" applyBorder="1" applyFont="1"/>
    <xf borderId="9" fillId="3" fontId="3" numFmtId="0" xfId="0" applyAlignment="1" applyBorder="1" applyFont="1">
      <alignment vertical="bottom"/>
    </xf>
    <xf borderId="9" fillId="4" fontId="2" numFmtId="0" xfId="0" applyAlignment="1" applyBorder="1" applyFont="1">
      <alignment vertical="bottom"/>
    </xf>
    <xf borderId="10" fillId="3" fontId="3" numFmtId="0" xfId="0" applyAlignment="1" applyBorder="1" applyFont="1">
      <alignment vertical="bottom"/>
    </xf>
    <xf borderId="1" fillId="0" fontId="4" numFmtId="0" xfId="0" applyBorder="1" applyFont="1"/>
    <xf borderId="3" fillId="3" fontId="2" numFmtId="0" xfId="0" applyAlignment="1" applyBorder="1" applyFont="1">
      <alignment vertical="bottom"/>
    </xf>
    <xf borderId="2" fillId="6" fontId="5" numFmtId="0" xfId="0" applyAlignment="1" applyBorder="1" applyFont="1">
      <alignment readingOrder="0" vertical="bottom"/>
    </xf>
    <xf borderId="11" fillId="6" fontId="3" numFmtId="0" xfId="0" applyAlignment="1" applyBorder="1" applyFont="1">
      <alignment readingOrder="0" vertical="bottom"/>
    </xf>
    <xf borderId="12" fillId="6" fontId="3" numFmtId="0" xfId="0" applyAlignment="1" applyBorder="1" applyFont="1">
      <alignment readingOrder="0" vertical="bottom"/>
    </xf>
    <xf borderId="13" fillId="6" fontId="4" numFmtId="0" xfId="0" applyBorder="1" applyFont="1"/>
    <xf borderId="11" fillId="6" fontId="4" numFmtId="0" xfId="0" applyBorder="1" applyFont="1"/>
    <xf borderId="10" fillId="6" fontId="3" numFmtId="0" xfId="0" applyAlignment="1" applyBorder="1" applyFont="1">
      <alignment vertical="bottom"/>
    </xf>
    <xf borderId="0" fillId="4" fontId="2" numFmtId="0" xfId="0" applyAlignment="1" applyFont="1">
      <alignment readingOrder="0" vertical="bottom"/>
    </xf>
    <xf borderId="14" fillId="6" fontId="4" numFmtId="0" xfId="0" applyAlignment="1" applyBorder="1" applyFont="1">
      <alignment vertical="center"/>
    </xf>
    <xf borderId="0" fillId="6" fontId="3" numFmtId="0" xfId="0" applyAlignment="1" applyFont="1">
      <alignment readingOrder="0" vertical="bottom"/>
    </xf>
    <xf borderId="2" fillId="4" fontId="3" numFmtId="0" xfId="0" applyAlignment="1" applyBorder="1" applyFont="1">
      <alignment vertical="bottom"/>
    </xf>
    <xf borderId="5" fillId="5" fontId="3" numFmtId="0" xfId="0" applyAlignment="1" applyBorder="1" applyFont="1">
      <alignment vertical="bottom"/>
    </xf>
    <xf borderId="15" fillId="6" fontId="4" numFmtId="0" xfId="0" applyAlignment="1" applyBorder="1" applyFont="1">
      <alignment vertical="center"/>
    </xf>
    <xf borderId="16" fillId="6" fontId="4" numFmtId="0" xfId="0" applyAlignment="1" applyBorder="1" applyFont="1">
      <alignment readingOrder="0"/>
    </xf>
    <xf borderId="16" fillId="6" fontId="3" numFmtId="0" xfId="0" applyAlignment="1" applyBorder="1" applyFont="1">
      <alignment vertical="bottom"/>
    </xf>
    <xf borderId="17" fillId="6" fontId="3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11" fillId="6" fontId="5" numFmtId="0" xfId="0" applyAlignment="1" applyBorder="1" applyFont="1">
      <alignment vertical="bottom"/>
    </xf>
    <xf borderId="12" fillId="6" fontId="2" numFmtId="0" xfId="0" applyAlignment="1" applyBorder="1" applyFont="1">
      <alignment vertical="bottom"/>
    </xf>
    <xf borderId="14" fillId="6" fontId="4" numFmtId="0" xfId="0" applyBorder="1" applyFont="1"/>
    <xf borderId="2" fillId="6" fontId="3" numFmtId="0" xfId="0" applyAlignment="1" applyBorder="1" applyFont="1">
      <alignment readingOrder="0" vertical="bottom"/>
    </xf>
    <xf borderId="12" fillId="6" fontId="4" numFmtId="0" xfId="0" applyBorder="1" applyFont="1"/>
    <xf borderId="11" fillId="6" fontId="2" numFmtId="0" xfId="0" applyAlignment="1" applyBorder="1" applyFont="1">
      <alignment readingOrder="0" vertical="bottom"/>
    </xf>
    <xf borderId="18" fillId="6" fontId="4" numFmtId="0" xfId="0" applyBorder="1" applyFont="1"/>
    <xf borderId="16" fillId="6" fontId="2" numFmtId="0" xfId="0" applyAlignment="1" applyBorder="1" applyFont="1">
      <alignment readingOrder="0" vertical="bottom"/>
    </xf>
    <xf borderId="19" fillId="6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51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Clustering-style">
      <tableStyleElement dxfId="1" type="headerRow"/>
      <tableStyleElement dxfId="2" type="firstRowStripe"/>
      <tableStyleElement dxfId="3" type="secondRowStripe"/>
    </tableStyle>
    <tableStyle count="2" pivot="0" name="Clustering-style 2">
      <tableStyleElement dxfId="2" type="firstRowStripe"/>
      <tableStyleElement dxfId="3" type="secondRowStripe"/>
    </tableStyle>
    <tableStyle count="2" pivot="0" name="Clustering-style 3">
      <tableStyleElement dxfId="2" type="firstRowStripe"/>
      <tableStyleElement dxfId="3" type="secondRowStripe"/>
    </tableStyle>
    <tableStyle count="2" pivot="0" name="Clustering-style 4">
      <tableStyleElement dxfId="3" type="firstRowStripe"/>
      <tableStyleElement dxfId="2" type="secondRowStripe"/>
    </tableStyle>
    <tableStyle count="2" pivot="0" name="Clustering-style 5">
      <tableStyleElement dxfId="2" type="firstRowStripe"/>
      <tableStyleElement dxfId="3" type="secondRowStripe"/>
    </tableStyle>
    <tableStyle count="2" pivot="0" name="Clustering-style 6">
      <tableStyleElement dxfId="3" type="firstRowStripe"/>
      <tableStyleElement dxfId="2" type="secondRowStripe"/>
    </tableStyle>
    <tableStyle count="2" pivot="0" name="Clustering-style 7">
      <tableStyleElement dxfId="3" type="firstRowStripe"/>
      <tableStyleElement dxfId="2" type="secondRowStripe"/>
    </tableStyle>
    <tableStyle count="2" pivot="0" name="Clustering-style 8">
      <tableStyleElement dxfId="3" type="firstRowStripe"/>
      <tableStyleElement dxfId="2" type="secondRowStripe"/>
    </tableStyle>
    <tableStyle count="2" pivot="0" name="Clustering-style 9">
      <tableStyleElement dxfId="3" type="firstRowStripe"/>
      <tableStyleElement dxfId="2" type="secondRowStripe"/>
    </tableStyle>
    <tableStyle count="2" pivot="0" name="Clustering-style 10">
      <tableStyleElement dxfId="2" type="firstRowStripe"/>
      <tableStyleElement dxfId="3" type="secondRowStripe"/>
    </tableStyle>
    <tableStyle count="2" pivot="0" name="Clustering-style 11">
      <tableStyleElement dxfId="2" type="firstRowStripe"/>
      <tableStyleElement dxfId="3" type="secondRowStripe"/>
    </tableStyle>
    <tableStyle count="2" pivot="0" name="Clustering-style 12">
      <tableStyleElement dxfId="2" type="firstRowStripe"/>
      <tableStyleElement dxfId="3" type="secondRowStripe"/>
    </tableStyle>
    <tableStyle count="2" pivot="0" name="Clustering-style 13">
      <tableStyleElement dxfId="3" type="firstRowStripe"/>
      <tableStyleElement dxfId="2" type="secondRowStripe"/>
    </tableStyle>
    <tableStyle count="2" pivot="0" name="Clustering-style 14">
      <tableStyleElement dxfId="2" type="firstRowStripe"/>
      <tableStyleElement dxfId="3" type="secondRowStripe"/>
    </tableStyle>
    <tableStyle count="2" pivot="0" name="Clustering-style 15">
      <tableStyleElement dxfId="3" type="firstRowStripe"/>
      <tableStyleElement dxfId="2" type="secondRowStripe"/>
    </tableStyle>
    <tableStyle count="2" pivot="0" name="Clustering-style 16">
      <tableStyleElement dxfId="2" type="firstRowStripe"/>
      <tableStyleElement dxfId="3" type="secondRowStripe"/>
    </tableStyle>
    <tableStyle count="2" pivot="0" name="Clustering-style 17">
      <tableStyleElement dxfId="2" type="firstRowStripe"/>
      <tableStyleElement dxfId="3" type="secondRowStripe"/>
    </tableStyle>
    <tableStyle count="2" pivot="0" name="Clustering-style 18">
      <tableStyleElement dxfId="2" type="firstRowStripe"/>
      <tableStyleElement dxfId="3" type="secondRowStripe"/>
    </tableStyle>
    <tableStyle count="2" pivot="0" name="Clustering-style 19">
      <tableStyleElement dxfId="3" type="firstRowStripe"/>
      <tableStyleElement dxfId="2" type="secondRowStripe"/>
    </tableStyle>
    <tableStyle count="2" pivot="0" name="Clustering-style 20">
      <tableStyleElement dxfId="3" type="firstRowStripe"/>
      <tableStyleElement dxfId="2" type="secondRowStripe"/>
    </tableStyle>
    <tableStyle count="2" pivot="0" name="Clustering-style 21">
      <tableStyleElement dxfId="3" type="firstRowStripe"/>
      <tableStyleElement dxfId="2" type="secondRowStripe"/>
    </tableStyle>
    <tableStyle count="2" pivot="0" name="Clustering-style 22">
      <tableStyleElement dxfId="3" type="firstRowStripe"/>
      <tableStyleElement dxfId="2" type="secondRowStripe"/>
    </tableStyle>
    <tableStyle count="2" pivot="0" name="Clustering-style 23">
      <tableStyleElement dxfId="2" type="firstRowStripe"/>
      <tableStyleElement dxfId="3" type="secondRowStripe"/>
    </tableStyle>
    <tableStyle count="2" pivot="0" name="Clustering-style 24">
      <tableStyleElement dxfId="2" type="firstRowStripe"/>
      <tableStyleElement dxfId="3" type="secondRowStripe"/>
    </tableStyle>
    <tableStyle count="2" pivot="0" name="Clustering-style 25">
      <tableStyleElement dxfId="2" type="firstRowStripe"/>
      <tableStyleElement dxfId="3" type="secondRowStripe"/>
    </tableStyle>
    <tableStyle count="3" pivot="0" name="Clustering Simplified-style">
      <tableStyleElement dxfId="1" type="headerRow"/>
      <tableStyleElement dxfId="2" type="firstRowStripe"/>
      <tableStyleElement dxfId="3" type="secondRowStripe"/>
    </tableStyle>
    <tableStyle count="2" pivot="0" name="Clustering Simplified-style 2">
      <tableStyleElement dxfId="2" type="firstRowStripe"/>
      <tableStyleElement dxfId="3" type="secondRowStripe"/>
    </tableStyle>
    <tableStyle count="2" pivot="0" name="Clustering Simplified-style 3">
      <tableStyleElement dxfId="2" type="firstRowStripe"/>
      <tableStyleElement dxfId="3" type="secondRowStripe"/>
    </tableStyle>
    <tableStyle count="2" pivot="0" name="Clustering Simplified-style 4">
      <tableStyleElement dxfId="3" type="firstRowStripe"/>
      <tableStyleElement dxfId="2" type="secondRowStripe"/>
    </tableStyle>
    <tableStyle count="2" pivot="0" name="Clustering Simplified-style 5">
      <tableStyleElement dxfId="2" type="firstRowStripe"/>
      <tableStyleElement dxfId="3" type="secondRowStripe"/>
    </tableStyle>
    <tableStyle count="2" pivot="0" name="Clustering Simplified-style 6">
      <tableStyleElement dxfId="3" type="firstRowStripe"/>
      <tableStyleElement dxfId="2" type="secondRowStripe"/>
    </tableStyle>
    <tableStyle count="2" pivot="0" name="Clustering Simplified-style 7">
      <tableStyleElement dxfId="3" type="firstRowStripe"/>
      <tableStyleElement dxfId="2" type="secondRowStripe"/>
    </tableStyle>
    <tableStyle count="2" pivot="0" name="Clustering Simplified-style 8">
      <tableStyleElement dxfId="3" type="firstRowStripe"/>
      <tableStyleElement dxfId="2" type="secondRowStripe"/>
    </tableStyle>
    <tableStyle count="2" pivot="0" name="Clustering Simplified-style 9">
      <tableStyleElement dxfId="3" type="firstRowStripe"/>
      <tableStyleElement dxfId="2" type="secondRowStripe"/>
    </tableStyle>
    <tableStyle count="2" pivot="0" name="Clustering Simplified-style 10">
      <tableStyleElement dxfId="2" type="firstRowStripe"/>
      <tableStyleElement dxfId="3" type="secondRowStripe"/>
    </tableStyle>
    <tableStyle count="2" pivot="0" name="Clustering Simplified-style 11">
      <tableStyleElement dxfId="2" type="firstRowStripe"/>
      <tableStyleElement dxfId="3" type="secondRowStripe"/>
    </tableStyle>
    <tableStyle count="2" pivot="0" name="Clustering Simplified-style 12">
      <tableStyleElement dxfId="2" type="firstRowStripe"/>
      <tableStyleElement dxfId="3" type="secondRowStripe"/>
    </tableStyle>
    <tableStyle count="2" pivot="0" name="Clustering Simplified-style 13">
      <tableStyleElement dxfId="3" type="firstRowStripe"/>
      <tableStyleElement dxfId="2" type="secondRowStripe"/>
    </tableStyle>
    <tableStyle count="2" pivot="0" name="Clustering Simplified-style 14">
      <tableStyleElement dxfId="2" type="firstRowStripe"/>
      <tableStyleElement dxfId="3" type="secondRowStripe"/>
    </tableStyle>
    <tableStyle count="2" pivot="0" name="Clustering Simplified-style 15">
      <tableStyleElement dxfId="3" type="firstRowStripe"/>
      <tableStyleElement dxfId="2" type="secondRowStripe"/>
    </tableStyle>
    <tableStyle count="2" pivot="0" name="Clustering Simplified-style 16">
      <tableStyleElement dxfId="2" type="firstRowStripe"/>
      <tableStyleElement dxfId="3" type="secondRowStripe"/>
    </tableStyle>
    <tableStyle count="2" pivot="0" name="Clustering Simplified-style 17">
      <tableStyleElement dxfId="2" type="firstRowStripe"/>
      <tableStyleElement dxfId="3" type="secondRowStripe"/>
    </tableStyle>
    <tableStyle count="2" pivot="0" name="Clustering Simplified-style 18">
      <tableStyleElement dxfId="2" type="firstRowStripe"/>
      <tableStyleElement dxfId="3" type="secondRowStripe"/>
    </tableStyle>
    <tableStyle count="2" pivot="0" name="Clustering Simplified-style 19">
      <tableStyleElement dxfId="3" type="firstRowStripe"/>
      <tableStyleElement dxfId="2" type="secondRowStripe"/>
    </tableStyle>
    <tableStyle count="2" pivot="0" name="Clustering Simplified-style 20">
      <tableStyleElement dxfId="3" type="firstRowStripe"/>
      <tableStyleElement dxfId="2" type="secondRowStripe"/>
    </tableStyle>
    <tableStyle count="2" pivot="0" name="Clustering Simplified-style 21">
      <tableStyleElement dxfId="3" type="firstRowStripe"/>
      <tableStyleElement dxfId="2" type="secondRowStripe"/>
    </tableStyle>
    <tableStyle count="2" pivot="0" name="Clustering Simplified-style 22">
      <tableStyleElement dxfId="3" type="firstRowStripe"/>
      <tableStyleElement dxfId="2" type="secondRowStripe"/>
    </tableStyle>
    <tableStyle count="2" pivot="0" name="Clustering Simplified-style 23">
      <tableStyleElement dxfId="2" type="firstRowStripe"/>
      <tableStyleElement dxfId="3" type="secondRowStripe"/>
    </tableStyle>
    <tableStyle count="2" pivot="0" name="Clustering Simplified-style 24">
      <tableStyleElement dxfId="2" type="firstRowStripe"/>
      <tableStyleElement dxfId="3" type="secondRowStripe"/>
    </tableStyle>
    <tableStyle count="2" pivot="0" name="Clustering Simplified-style 2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222" displayName="Table_1" name="Table_1" id="1">
  <tableColumns count="13">
    <tableColumn name="FIRST NAME" id="1"/>
    <tableColumn name="LAST NAME" id="2"/>
    <tableColumn name="EMAILS" id="3"/>
    <tableColumn name="DASH ID" id="4"/>
    <tableColumn name="POSITION" id="5"/>
    <tableColumn name="DASHBOARD TYPE (D1-D13)" id="6"/>
    <tableColumn name="EQ (70%) " id="7"/>
    <tableColumn name="Key Skills Training (85%)" id="8"/>
    <tableColumn name="Key Skill Score" id="9"/>
    <tableColumn name="Useful Skills Training (70%)" id="10"/>
    <tableColumn name="Useful Skill Score" id="11"/>
    <tableColumn name="Supplemental Skills Training (60%)" id="12"/>
    <tableColumn name="Supplemental Skills Score" id="13"/>
  </tableColumns>
  <tableStyleInfo name="Sheet1-style" showColumnStripes="0" showFirstColumn="1" showLastColumn="1" showRowStripes="1"/>
</table>
</file>

<file path=xl/tables/table10.xml><?xml version="1.0" encoding="utf-8"?>
<table xmlns="http://schemas.openxmlformats.org/spreadsheetml/2006/main" headerRowCount="0" ref="F100:I105" displayName="Table_10" name="Table_10" id="10">
  <tableColumns count="4">
    <tableColumn name="Column1" id="1"/>
    <tableColumn name="Column2" id="2"/>
    <tableColumn name="Column3" id="3"/>
    <tableColumn name="Column4" id="4"/>
  </tableColumns>
  <tableStyleInfo name="Clustering-style 9" showColumnStripes="0" showFirstColumn="1" showLastColumn="1" showRowStripes="1"/>
</table>
</file>

<file path=xl/tables/table11.xml><?xml version="1.0" encoding="utf-8"?>
<table xmlns="http://schemas.openxmlformats.org/spreadsheetml/2006/main" headerRowCount="0" ref="F106:I109" displayName="Table_11" name="Table_11" id="11">
  <tableColumns count="4">
    <tableColumn name="Column1" id="1"/>
    <tableColumn name="Column2" id="2"/>
    <tableColumn name="Column3" id="3"/>
    <tableColumn name="Column4" id="4"/>
  </tableColumns>
  <tableStyleInfo name="Clustering-style 10" showColumnStripes="0" showFirstColumn="1" showLastColumn="1" showRowStripes="1"/>
</table>
</file>

<file path=xl/tables/table12.xml><?xml version="1.0" encoding="utf-8"?>
<table xmlns="http://schemas.openxmlformats.org/spreadsheetml/2006/main" headerRowCount="0" ref="F117:I117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Clustering-style 11" showColumnStripes="0" showFirstColumn="1" showLastColumn="1" showRowStripes="1"/>
</table>
</file>

<file path=xl/tables/table13.xml><?xml version="1.0" encoding="utf-8"?>
<table xmlns="http://schemas.openxmlformats.org/spreadsheetml/2006/main" headerRowCount="0" ref="B118:E130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Clustering-style 12" showColumnStripes="0" showFirstColumn="1" showLastColumn="1" showRowStripes="1"/>
</table>
</file>

<file path=xl/tables/table14.xml><?xml version="1.0" encoding="utf-8"?>
<table xmlns="http://schemas.openxmlformats.org/spreadsheetml/2006/main" headerRowCount="0" ref="F118:I126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Clustering-style 13" showColumnStripes="0" showFirstColumn="1" showLastColumn="1" showRowStripes="1"/>
</table>
</file>

<file path=xl/tables/table15.xml><?xml version="1.0" encoding="utf-8"?>
<table xmlns="http://schemas.openxmlformats.org/spreadsheetml/2006/main" headerRowCount="0" ref="F127:M167" displayName="Table_15" name="Table_15" id="1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lustering-style 14" showColumnStripes="0" showFirstColumn="1" showLastColumn="1" showRowStripes="1"/>
</table>
</file>

<file path=xl/tables/table16.xml><?xml version="1.0" encoding="utf-8"?>
<table xmlns="http://schemas.openxmlformats.org/spreadsheetml/2006/main" headerRowCount="0" ref="B157:E163" displayName="Table_16" name="Table_16" id="16">
  <tableColumns count="4">
    <tableColumn name="Column1" id="1"/>
    <tableColumn name="Column2" id="2"/>
    <tableColumn name="Column3" id="3"/>
    <tableColumn name="Column4" id="4"/>
  </tableColumns>
  <tableStyleInfo name="Clustering-style 15" showColumnStripes="0" showFirstColumn="1" showLastColumn="1" showRowStripes="1"/>
</table>
</file>

<file path=xl/tables/table17.xml><?xml version="1.0" encoding="utf-8"?>
<table xmlns="http://schemas.openxmlformats.org/spreadsheetml/2006/main" headerRowCount="0" ref="B168:I168" displayName="Table_17" name="Table_17" id="1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lustering-style 16" showColumnStripes="0" showFirstColumn="1" showLastColumn="1" showRowStripes="1"/>
</table>
</file>

<file path=xl/tables/table18.xml><?xml version="1.0" encoding="utf-8"?>
<table xmlns="http://schemas.openxmlformats.org/spreadsheetml/2006/main" headerRowCount="0" ref="J168:M174" displayName="Table_18" name="Table_18" id="18">
  <tableColumns count="4">
    <tableColumn name="Column1" id="1"/>
    <tableColumn name="Column2" id="2"/>
    <tableColumn name="Column3" id="3"/>
    <tableColumn name="Column4" id="4"/>
  </tableColumns>
  <tableStyleInfo name="Clustering-style 17" showColumnStripes="0" showFirstColumn="1" showLastColumn="1" showRowStripes="1"/>
</table>
</file>

<file path=xl/tables/table19.xml><?xml version="1.0" encoding="utf-8"?>
<table xmlns="http://schemas.openxmlformats.org/spreadsheetml/2006/main" headerRowCount="0" ref="B169:E174" displayName="Table_19" name="Table_19" id="19">
  <tableColumns count="4">
    <tableColumn name="Column1" id="1"/>
    <tableColumn name="Column2" id="2"/>
    <tableColumn name="Column3" id="3"/>
    <tableColumn name="Column4" id="4"/>
  </tableColumns>
  <tableStyleInfo name="Clustering-style 18" showColumnStripes="0" showFirstColumn="1" showLastColumn="1" showRowStripes="1"/>
</table>
</file>

<file path=xl/tables/table2.xml><?xml version="1.0" encoding="utf-8"?>
<table xmlns="http://schemas.openxmlformats.org/spreadsheetml/2006/main" headerRowCount="0" ref="B2:M52" displayName="Table_2" 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Cluster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F169:I194" displayName="Table_20" name="Table_20" id="20">
  <tableColumns count="4">
    <tableColumn name="Column1" id="1"/>
    <tableColumn name="Column2" id="2"/>
    <tableColumn name="Column3" id="3"/>
    <tableColumn name="Column4" id="4"/>
  </tableColumns>
  <tableStyleInfo name="Clustering-style 19" showColumnStripes="0" showFirstColumn="1" showLastColumn="1" showRowStripes="1"/>
</table>
</file>

<file path=xl/tables/table21.xml><?xml version="1.0" encoding="utf-8"?>
<table xmlns="http://schemas.openxmlformats.org/spreadsheetml/2006/main" headerRowCount="0" ref="B185:E186" displayName="Table_21" name="Table_21" id="21">
  <tableColumns count="4">
    <tableColumn name="Column1" id="1"/>
    <tableColumn name="Column2" id="2"/>
    <tableColumn name="Column3" id="3"/>
    <tableColumn name="Column4" id="4"/>
  </tableColumns>
  <tableStyleInfo name="Clustering-style 20" showColumnStripes="0" showFirstColumn="1" showLastColumn="1" showRowStripes="1"/>
</table>
</file>

<file path=xl/tables/table22.xml><?xml version="1.0" encoding="utf-8"?>
<table xmlns="http://schemas.openxmlformats.org/spreadsheetml/2006/main" headerRowCount="0" ref="J185:M194" displayName="Table_22" name="Table_22" id="22">
  <tableColumns count="4">
    <tableColumn name="Column1" id="1"/>
    <tableColumn name="Column2" id="2"/>
    <tableColumn name="Column3" id="3"/>
    <tableColumn name="Column4" id="4"/>
  </tableColumns>
  <tableStyleInfo name="Clustering-style 21" showColumnStripes="0" showFirstColumn="1" showLastColumn="1" showRowStripes="1"/>
</table>
</file>

<file path=xl/tables/table23.xml><?xml version="1.0" encoding="utf-8"?>
<table xmlns="http://schemas.openxmlformats.org/spreadsheetml/2006/main" headerRowCount="0" ref="B195:E195" displayName="Table_23" name="Table_23" id="23">
  <tableColumns count="4">
    <tableColumn name="Column1" id="1"/>
    <tableColumn name="Column2" id="2"/>
    <tableColumn name="Column3" id="3"/>
    <tableColumn name="Column4" id="4"/>
  </tableColumns>
  <tableStyleInfo name="Clustering-style 22" showColumnStripes="0" showFirstColumn="1" showLastColumn="1" showRowStripes="1"/>
</table>
</file>

<file path=xl/tables/table24.xml><?xml version="1.0" encoding="utf-8"?>
<table xmlns="http://schemas.openxmlformats.org/spreadsheetml/2006/main" headerRowCount="0" ref="F195:I198" displayName="Table_24" name="Table_24" id="24">
  <tableColumns count="4">
    <tableColumn name="Column1" id="1"/>
    <tableColumn name="Column2" id="2"/>
    <tableColumn name="Column3" id="3"/>
    <tableColumn name="Column4" id="4"/>
  </tableColumns>
  <tableStyleInfo name="Clustering-style 23" showColumnStripes="0" showFirstColumn="1" showLastColumn="1" showRowStripes="1"/>
</table>
</file>

<file path=xl/tables/table25.xml><?xml version="1.0" encoding="utf-8"?>
<table xmlns="http://schemas.openxmlformats.org/spreadsheetml/2006/main" headerRowCount="0" ref="B196:E206" displayName="Table_25" name="Table_25" id="25">
  <tableColumns count="4">
    <tableColumn name="Column1" id="1"/>
    <tableColumn name="Column2" id="2"/>
    <tableColumn name="Column3" id="3"/>
    <tableColumn name="Column4" id="4"/>
  </tableColumns>
  <tableStyleInfo name="Clustering-style 24" showColumnStripes="0" showFirstColumn="1" showLastColumn="1" showRowStripes="1"/>
</table>
</file>

<file path=xl/tables/table26.xml><?xml version="1.0" encoding="utf-8"?>
<table xmlns="http://schemas.openxmlformats.org/spreadsheetml/2006/main" headerRowCount="0" ref="B207:I218" displayName="Table_26" name="Table_26" id="2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lustering-style 25" showColumnStripes="0" showFirstColumn="1" showLastColumn="1" showRowStripes="1"/>
</table>
</file>

<file path=xl/tables/table27.xml><?xml version="1.0" encoding="utf-8"?>
<table xmlns="http://schemas.openxmlformats.org/spreadsheetml/2006/main" headerRowCount="0" ref="B2:E54" displayName="Table_27" name="Table_27" id="27">
  <tableColumns count="4">
    <tableColumn name="Column1" id="1"/>
    <tableColumn name="Column2" id="2"/>
    <tableColumn name="Column3" id="3"/>
    <tableColumn name="Column4" id="4"/>
  </tableColumns>
  <tableStyleInfo name="Clustering Simplifi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8.xml><?xml version="1.0" encoding="utf-8"?>
<table xmlns="http://schemas.openxmlformats.org/spreadsheetml/2006/main" headerRowCount="0" ref="B55:E97" displayName="Table_28" name="Table_28" id="28">
  <tableColumns count="4">
    <tableColumn name="Column1" id="1"/>
    <tableColumn name="Column2" id="2"/>
    <tableColumn name="Column3" id="3"/>
    <tableColumn name="Column4" id="4"/>
  </tableColumns>
  <tableStyleInfo name="Clustering Simplified-style 2" showColumnStripes="0" showFirstColumn="1" showLastColumn="1" showRowStripes="1"/>
</table>
</file>

<file path=xl/tables/table29.xml><?xml version="1.0" encoding="utf-8"?>
<table xmlns="http://schemas.openxmlformats.org/spreadsheetml/2006/main" headerRowCount="0" ref="B98:B99" displayName="Table_29" name="Table_29" id="29">
  <tableColumns count="1">
    <tableColumn name="Column1" id="1"/>
  </tableColumns>
  <tableStyleInfo name="Clustering Simplified-style 3" showColumnStripes="0" showFirstColumn="1" showLastColumn="1" showRowStripes="1"/>
</table>
</file>

<file path=xl/tables/table3.xml><?xml version="1.0" encoding="utf-8"?>
<table xmlns="http://schemas.openxmlformats.org/spreadsheetml/2006/main" headerRowCount="0" ref="B54:M92" displayName="Table_3" 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Clustering-style 2" showColumnStripes="0" showFirstColumn="1" showLastColumn="1" showRowStripes="1"/>
</table>
</file>

<file path=xl/tables/table30.xml><?xml version="1.0" encoding="utf-8"?>
<table xmlns="http://schemas.openxmlformats.org/spreadsheetml/2006/main" headerRowCount="0" ref="C98:D105" displayName="Table_30" name="Table_30" id="30">
  <tableColumns count="2">
    <tableColumn name="Column1" id="1"/>
    <tableColumn name="Column2" id="2"/>
  </tableColumns>
  <tableStyleInfo name="Clustering Simplified-style 4" showColumnStripes="0" showFirstColumn="1" showLastColumn="1" showRowStripes="1"/>
</table>
</file>

<file path=xl/tables/table31.xml><?xml version="1.0" encoding="utf-8"?>
<table xmlns="http://schemas.openxmlformats.org/spreadsheetml/2006/main" headerRowCount="0" ref="B100:B103" displayName="Table_31" name="Table_31" id="31">
  <tableColumns count="1">
    <tableColumn name="Column1" id="1"/>
  </tableColumns>
  <tableStyleInfo name="Clustering Simplified-style 5" showColumnStripes="0" showFirstColumn="1" showLastColumn="1" showRowStripes="1"/>
</table>
</file>

<file path=xl/tables/table32.xml><?xml version="1.0" encoding="utf-8"?>
<table xmlns="http://schemas.openxmlformats.org/spreadsheetml/2006/main" headerRowCount="0" ref="B104:B105" displayName="Table_32" name="Table_32" id="32">
  <tableColumns count="1">
    <tableColumn name="Column1" id="1"/>
  </tableColumns>
  <tableStyleInfo name="Clustering Simplified-style 6" showColumnStripes="0" showFirstColumn="1" showLastColumn="1" showRowStripes="1"/>
</table>
</file>

<file path=xl/tables/table33.xml><?xml version="1.0" encoding="utf-8"?>
<table xmlns="http://schemas.openxmlformats.org/spreadsheetml/2006/main" headerRowCount="0" ref="D106:E127" displayName="Table_33" name="Table_33" id="33">
  <tableColumns count="2">
    <tableColumn name="Column1" id="1"/>
    <tableColumn name="Column2" id="2"/>
  </tableColumns>
  <tableStyleInfo name="Clustering Simplified-style 7" showColumnStripes="0" showFirstColumn="1" showLastColumn="1" showRowStripes="1"/>
</table>
</file>

<file path=xl/tables/table34.xml><?xml version="1.0" encoding="utf-8"?>
<table xmlns="http://schemas.openxmlformats.org/spreadsheetml/2006/main" headerRowCount="0" ref="B108" displayName="Table_34" name="Table_34" id="34">
  <tableColumns count="1">
    <tableColumn name="Column1" id="1"/>
  </tableColumns>
  <tableStyleInfo name="Clustering Simplified-style 8" showColumnStripes="0" showFirstColumn="1" showLastColumn="1" showRowStripes="1"/>
</table>
</file>

<file path=xl/tables/table35.xml><?xml version="1.0" encoding="utf-8"?>
<table xmlns="http://schemas.openxmlformats.org/spreadsheetml/2006/main" headerRowCount="0" ref="C108:C113" displayName="Table_35" name="Table_35" id="35">
  <tableColumns count="1">
    <tableColumn name="Column1" id="1"/>
  </tableColumns>
  <tableStyleInfo name="Clustering Simplified-style 9" showColumnStripes="0" showFirstColumn="1" showLastColumn="1" showRowStripes="1"/>
</table>
</file>

<file path=xl/tables/table36.xml><?xml version="1.0" encoding="utf-8"?>
<table xmlns="http://schemas.openxmlformats.org/spreadsheetml/2006/main" headerRowCount="0" ref="C114:C119" displayName="Table_36" name="Table_36" id="36">
  <tableColumns count="1">
    <tableColumn name="Column1" id="1"/>
  </tableColumns>
  <tableStyleInfo name="Clustering Simplified-style 10" showColumnStripes="0" showFirstColumn="1" showLastColumn="1" showRowStripes="1"/>
</table>
</file>

<file path=xl/tables/table37.xml><?xml version="1.0" encoding="utf-8"?>
<table xmlns="http://schemas.openxmlformats.org/spreadsheetml/2006/main" headerRowCount="0" ref="C126:C127" displayName="Table_37" name="Table_37" id="37">
  <tableColumns count="1">
    <tableColumn name="Column1" id="1"/>
  </tableColumns>
  <tableStyleInfo name="Clustering Simplified-style 11" showColumnStripes="0" showFirstColumn="1" showLastColumn="1" showRowStripes="1"/>
</table>
</file>

<file path=xl/tables/table38.xml><?xml version="1.0" encoding="utf-8"?>
<table xmlns="http://schemas.openxmlformats.org/spreadsheetml/2006/main" headerRowCount="0" ref="B128:B141" displayName="Table_38" name="Table_38" id="38">
  <tableColumns count="1">
    <tableColumn name="Column1" id="1"/>
  </tableColumns>
  <tableStyleInfo name="Clustering Simplified-style 12" showColumnStripes="0" showFirstColumn="1" showLastColumn="1" showRowStripes="1"/>
</table>
</file>

<file path=xl/tables/table39.xml><?xml version="1.0" encoding="utf-8"?>
<table xmlns="http://schemas.openxmlformats.org/spreadsheetml/2006/main" headerRowCount="0" ref="C128:C137" displayName="Table_39" name="Table_39" id="39">
  <tableColumns count="1">
    <tableColumn name="Column1" id="1"/>
  </tableColumns>
  <tableStyleInfo name="Clustering Simplified-style 13" showColumnStripes="0" showFirstColumn="1" showLastColumn="1" showRowStripes="1"/>
</table>
</file>

<file path=xl/tables/table4.xml><?xml version="1.0" encoding="utf-8"?>
<table xmlns="http://schemas.openxmlformats.org/spreadsheetml/2006/main" headerRowCount="0" ref="B93:E93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Clustering-style 3" showColumnStripes="0" showFirstColumn="1" showLastColumn="1" showRowStripes="1"/>
</table>
</file>

<file path=xl/tables/table40.xml><?xml version="1.0" encoding="utf-8"?>
<table xmlns="http://schemas.openxmlformats.org/spreadsheetml/2006/main" headerRowCount="0" ref="C138:E179" displayName="Table_40" name="Table_40" id="40">
  <tableColumns count="3">
    <tableColumn name="Column1" id="1"/>
    <tableColumn name="Column2" id="2"/>
    <tableColumn name="Column3" id="3"/>
  </tableColumns>
  <tableStyleInfo name="Clustering Simplified-style 14" showColumnStripes="0" showFirstColumn="1" showLastColumn="1" showRowStripes="1"/>
</table>
</file>

<file path=xl/tables/table41.xml><?xml version="1.0" encoding="utf-8"?>
<table xmlns="http://schemas.openxmlformats.org/spreadsheetml/2006/main" headerRowCount="0" ref="B169:B175" displayName="Table_41" name="Table_41" id="41">
  <tableColumns count="1">
    <tableColumn name="Column1" id="1"/>
  </tableColumns>
  <tableStyleInfo name="Clustering Simplified-style 15" showColumnStripes="0" showFirstColumn="1" showLastColumn="1" showRowStripes="1"/>
</table>
</file>

<file path=xl/tables/table42.xml><?xml version="1.0" encoding="utf-8"?>
<table xmlns="http://schemas.openxmlformats.org/spreadsheetml/2006/main" headerRowCount="0" ref="B180:C181" displayName="Table_42" name="Table_42" id="42">
  <tableColumns count="2">
    <tableColumn name="Column1" id="1"/>
    <tableColumn name="Column2" id="2"/>
  </tableColumns>
  <tableStyleInfo name="Clustering Simplified-style 16" showColumnStripes="0" showFirstColumn="1" showLastColumn="1" showRowStripes="1"/>
</table>
</file>

<file path=xl/tables/table43.xml><?xml version="1.0" encoding="utf-8"?>
<table xmlns="http://schemas.openxmlformats.org/spreadsheetml/2006/main" headerRowCount="0" ref="D180:E187" displayName="Table_43" name="Table_43" id="43">
  <tableColumns count="2">
    <tableColumn name="Column1" id="1"/>
    <tableColumn name="Column2" id="2"/>
  </tableColumns>
  <tableStyleInfo name="Clustering Simplified-style 17" showColumnStripes="0" showFirstColumn="1" showLastColumn="1" showRowStripes="1"/>
</table>
</file>

<file path=xl/tables/table44.xml><?xml version="1.0" encoding="utf-8"?>
<table xmlns="http://schemas.openxmlformats.org/spreadsheetml/2006/main" headerRowCount="0" ref="B182:B187" displayName="Table_44" name="Table_44" id="44">
  <tableColumns count="1">
    <tableColumn name="Column1" id="1"/>
  </tableColumns>
  <tableStyleInfo name="Clustering Simplified-style 18" showColumnStripes="0" showFirstColumn="1" showLastColumn="1" showRowStripes="1"/>
</table>
</file>

<file path=xl/tables/table45.xml><?xml version="1.0" encoding="utf-8"?>
<table xmlns="http://schemas.openxmlformats.org/spreadsheetml/2006/main" headerRowCount="0" ref="C182:C209" displayName="Table_45" name="Table_45" id="45">
  <tableColumns count="1">
    <tableColumn name="Column1" id="1"/>
  </tableColumns>
  <tableStyleInfo name="Clustering Simplified-style 19" showColumnStripes="0" showFirstColumn="1" showLastColumn="1" showRowStripes="1"/>
</table>
</file>

<file path=xl/tables/table46.xml><?xml version="1.0" encoding="utf-8"?>
<table xmlns="http://schemas.openxmlformats.org/spreadsheetml/2006/main" headerRowCount="0" ref="B199:B200" displayName="Table_46" name="Table_46" id="46">
  <tableColumns count="1">
    <tableColumn name="Column1" id="1"/>
  </tableColumns>
  <tableStyleInfo name="Clustering Simplified-style 20" showColumnStripes="0" showFirstColumn="1" showLastColumn="1" showRowStripes="1"/>
</table>
</file>

<file path=xl/tables/table47.xml><?xml version="1.0" encoding="utf-8"?>
<table xmlns="http://schemas.openxmlformats.org/spreadsheetml/2006/main" headerRowCount="0" ref="D199:E209" displayName="Table_47" name="Table_47" id="47">
  <tableColumns count="2">
    <tableColumn name="Column1" id="1"/>
    <tableColumn name="Column2" id="2"/>
  </tableColumns>
  <tableStyleInfo name="Clustering Simplified-style 21" showColumnStripes="0" showFirstColumn="1" showLastColumn="1" showRowStripes="1"/>
</table>
</file>

<file path=xl/tables/table48.xml><?xml version="1.0" encoding="utf-8"?>
<table xmlns="http://schemas.openxmlformats.org/spreadsheetml/2006/main" headerRowCount="0" ref="B210:B211" displayName="Table_48" name="Table_48" id="48">
  <tableColumns count="1">
    <tableColumn name="Column1" id="1"/>
  </tableColumns>
  <tableStyleInfo name="Clustering Simplified-style 22" showColumnStripes="0" showFirstColumn="1" showLastColumn="1" showRowStripes="1"/>
</table>
</file>

<file path=xl/tables/table49.xml><?xml version="1.0" encoding="utf-8"?>
<table xmlns="http://schemas.openxmlformats.org/spreadsheetml/2006/main" headerRowCount="0" ref="C210:C214" displayName="Table_49" name="Table_49" id="49">
  <tableColumns count="1">
    <tableColumn name="Column1" id="1"/>
  </tableColumns>
  <tableStyleInfo name="Clustering Simplified-style 23" showColumnStripes="0" showFirstColumn="1" showLastColumn="1" showRowStripes="1"/>
</table>
</file>

<file path=xl/tables/table5.xml><?xml version="1.0" encoding="utf-8"?>
<table xmlns="http://schemas.openxmlformats.org/spreadsheetml/2006/main" headerRowCount="0" ref="F93:M98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lustering-style 4" showColumnStripes="0" showFirstColumn="1" showLastColumn="1" showRowStripes="1"/>
</table>
</file>

<file path=xl/tables/table50.xml><?xml version="1.0" encoding="utf-8"?>
<table xmlns="http://schemas.openxmlformats.org/spreadsheetml/2006/main" headerRowCount="0" ref="B212:B222" displayName="Table_50" name="Table_50" id="50">
  <tableColumns count="1">
    <tableColumn name="Column1" id="1"/>
  </tableColumns>
  <tableStyleInfo name="Clustering Simplified-style 24" showColumnStripes="0" showFirstColumn="1" showLastColumn="1" showRowStripes="1"/>
</table>
</file>

<file path=xl/tables/table51.xml><?xml version="1.0" encoding="utf-8"?>
<table xmlns="http://schemas.openxmlformats.org/spreadsheetml/2006/main" headerRowCount="0" ref="B223:C240" displayName="Table_51" name="Table_51" id="51">
  <tableColumns count="2">
    <tableColumn name="Column1" id="1"/>
    <tableColumn name="Column2" id="2"/>
  </tableColumns>
  <tableStyleInfo name="Clustering Simplified-style 25" showColumnStripes="0" showFirstColumn="1" showLastColumn="1" showRowStripes="1"/>
</table>
</file>

<file path=xl/tables/table6.xml><?xml version="1.0" encoding="utf-8"?>
<table xmlns="http://schemas.openxmlformats.org/spreadsheetml/2006/main" headerRowCount="0" ref="B94:E97" displayName="Table_6" name="Table_6" id="6">
  <tableColumns count="4">
    <tableColumn name="Column1" id="1"/>
    <tableColumn name="Column2" id="2"/>
    <tableColumn name="Column3" id="3"/>
    <tableColumn name="Column4" id="4"/>
  </tableColumns>
  <tableStyleInfo name="Clustering-style 5" showColumnStripes="0" showFirstColumn="1" showLastColumn="1" showRowStripes="1"/>
</table>
</file>

<file path=xl/tables/table7.xml><?xml version="1.0" encoding="utf-8"?>
<table xmlns="http://schemas.openxmlformats.org/spreadsheetml/2006/main" headerRowCount="0" ref="B98:E98" displayName="Table_7" name="Table_7" id="7">
  <tableColumns count="4">
    <tableColumn name="Column1" id="1"/>
    <tableColumn name="Column2" id="2"/>
    <tableColumn name="Column3" id="3"/>
    <tableColumn name="Column4" id="4"/>
  </tableColumns>
  <tableStyleInfo name="Clustering-style 6" showColumnStripes="0" showFirstColumn="1" showLastColumn="1" showRowStripes="1"/>
</table>
</file>

<file path=xl/tables/table8.xml><?xml version="1.0" encoding="utf-8"?>
<table xmlns="http://schemas.openxmlformats.org/spreadsheetml/2006/main" headerRowCount="0" ref="J99:M117" displayName="Table_8" name="Table_8" id="8">
  <tableColumns count="4">
    <tableColumn name="Column1" id="1"/>
    <tableColumn name="Column2" id="2"/>
    <tableColumn name="Column3" id="3"/>
    <tableColumn name="Column4" id="4"/>
  </tableColumns>
  <tableStyleInfo name="Clustering-style 7" showColumnStripes="0" showFirstColumn="1" showLastColumn="1" showRowStripes="1"/>
</table>
</file>

<file path=xl/tables/table9.xml><?xml version="1.0" encoding="utf-8"?>
<table xmlns="http://schemas.openxmlformats.org/spreadsheetml/2006/main" headerRowCount="0" ref="B100:E100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Clustering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5.xml"/><Relationship Id="rId42" Type="http://schemas.openxmlformats.org/officeDocument/2006/relationships/table" Target="../tables/table17.xml"/><Relationship Id="rId41" Type="http://schemas.openxmlformats.org/officeDocument/2006/relationships/table" Target="../tables/table16.xml"/><Relationship Id="rId44" Type="http://schemas.openxmlformats.org/officeDocument/2006/relationships/table" Target="../tables/table19.xml"/><Relationship Id="rId43" Type="http://schemas.openxmlformats.org/officeDocument/2006/relationships/table" Target="../tables/table18.xml"/><Relationship Id="rId46" Type="http://schemas.openxmlformats.org/officeDocument/2006/relationships/table" Target="../tables/table21.xml"/><Relationship Id="rId45" Type="http://schemas.openxmlformats.org/officeDocument/2006/relationships/table" Target="../tables/table20.xml"/><Relationship Id="rId1" Type="http://schemas.openxmlformats.org/officeDocument/2006/relationships/drawing" Target="../drawings/drawing2.xml"/><Relationship Id="rId48" Type="http://schemas.openxmlformats.org/officeDocument/2006/relationships/table" Target="../tables/table23.xml"/><Relationship Id="rId47" Type="http://schemas.openxmlformats.org/officeDocument/2006/relationships/table" Target="../tables/table22.xml"/><Relationship Id="rId28" Type="http://schemas.openxmlformats.org/officeDocument/2006/relationships/table" Target="../tables/table3.xml"/><Relationship Id="rId27" Type="http://schemas.openxmlformats.org/officeDocument/2006/relationships/table" Target="../tables/table2.xml"/><Relationship Id="rId49" Type="http://schemas.openxmlformats.org/officeDocument/2006/relationships/table" Target="../tables/table24.xml"/><Relationship Id="rId29" Type="http://schemas.openxmlformats.org/officeDocument/2006/relationships/table" Target="../tables/table4.xml"/><Relationship Id="rId51" Type="http://schemas.openxmlformats.org/officeDocument/2006/relationships/table" Target="../tables/table26.xml"/><Relationship Id="rId50" Type="http://schemas.openxmlformats.org/officeDocument/2006/relationships/table" Target="../tables/table25.xml"/><Relationship Id="rId31" Type="http://schemas.openxmlformats.org/officeDocument/2006/relationships/table" Target="../tables/table6.xml"/><Relationship Id="rId30" Type="http://schemas.openxmlformats.org/officeDocument/2006/relationships/table" Target="../tables/table5.xml"/><Relationship Id="rId33" Type="http://schemas.openxmlformats.org/officeDocument/2006/relationships/table" Target="../tables/table8.xml"/><Relationship Id="rId32" Type="http://schemas.openxmlformats.org/officeDocument/2006/relationships/table" Target="../tables/table7.xml"/><Relationship Id="rId35" Type="http://schemas.openxmlformats.org/officeDocument/2006/relationships/table" Target="../tables/table10.xml"/><Relationship Id="rId34" Type="http://schemas.openxmlformats.org/officeDocument/2006/relationships/table" Target="../tables/table9.xml"/><Relationship Id="rId37" Type="http://schemas.openxmlformats.org/officeDocument/2006/relationships/table" Target="../tables/table12.xml"/><Relationship Id="rId36" Type="http://schemas.openxmlformats.org/officeDocument/2006/relationships/table" Target="../tables/table11.xml"/><Relationship Id="rId39" Type="http://schemas.openxmlformats.org/officeDocument/2006/relationships/table" Target="../tables/table14.xml"/><Relationship Id="rId38" Type="http://schemas.openxmlformats.org/officeDocument/2006/relationships/table" Target="../tables/table13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table" Target="../tables/table40.xml"/><Relationship Id="rId42" Type="http://schemas.openxmlformats.org/officeDocument/2006/relationships/table" Target="../tables/table42.xml"/><Relationship Id="rId41" Type="http://schemas.openxmlformats.org/officeDocument/2006/relationships/table" Target="../tables/table41.xml"/><Relationship Id="rId44" Type="http://schemas.openxmlformats.org/officeDocument/2006/relationships/table" Target="../tables/table44.xml"/><Relationship Id="rId43" Type="http://schemas.openxmlformats.org/officeDocument/2006/relationships/table" Target="../tables/table43.xml"/><Relationship Id="rId46" Type="http://schemas.openxmlformats.org/officeDocument/2006/relationships/table" Target="../tables/table46.xml"/><Relationship Id="rId45" Type="http://schemas.openxmlformats.org/officeDocument/2006/relationships/table" Target="../tables/table45.xml"/><Relationship Id="rId1" Type="http://schemas.openxmlformats.org/officeDocument/2006/relationships/drawing" Target="../drawings/drawing3.xml"/><Relationship Id="rId48" Type="http://schemas.openxmlformats.org/officeDocument/2006/relationships/table" Target="../tables/table48.xml"/><Relationship Id="rId47" Type="http://schemas.openxmlformats.org/officeDocument/2006/relationships/table" Target="../tables/table47.xml"/><Relationship Id="rId28" Type="http://schemas.openxmlformats.org/officeDocument/2006/relationships/table" Target="../tables/table28.xml"/><Relationship Id="rId27" Type="http://schemas.openxmlformats.org/officeDocument/2006/relationships/table" Target="../tables/table27.xml"/><Relationship Id="rId49" Type="http://schemas.openxmlformats.org/officeDocument/2006/relationships/table" Target="../tables/table49.xml"/><Relationship Id="rId29" Type="http://schemas.openxmlformats.org/officeDocument/2006/relationships/table" Target="../tables/table29.xml"/><Relationship Id="rId51" Type="http://schemas.openxmlformats.org/officeDocument/2006/relationships/table" Target="../tables/table51.xml"/><Relationship Id="rId50" Type="http://schemas.openxmlformats.org/officeDocument/2006/relationships/table" Target="../tables/table50.xml"/><Relationship Id="rId31" Type="http://schemas.openxmlformats.org/officeDocument/2006/relationships/table" Target="../tables/table31.xml"/><Relationship Id="rId30" Type="http://schemas.openxmlformats.org/officeDocument/2006/relationships/table" Target="../tables/table30.xml"/><Relationship Id="rId33" Type="http://schemas.openxmlformats.org/officeDocument/2006/relationships/table" Target="../tables/table33.xml"/><Relationship Id="rId32" Type="http://schemas.openxmlformats.org/officeDocument/2006/relationships/table" Target="../tables/table32.xml"/><Relationship Id="rId35" Type="http://schemas.openxmlformats.org/officeDocument/2006/relationships/table" Target="../tables/table35.xml"/><Relationship Id="rId34" Type="http://schemas.openxmlformats.org/officeDocument/2006/relationships/table" Target="../tables/table34.xml"/><Relationship Id="rId37" Type="http://schemas.openxmlformats.org/officeDocument/2006/relationships/table" Target="../tables/table37.xml"/><Relationship Id="rId36" Type="http://schemas.openxmlformats.org/officeDocument/2006/relationships/table" Target="../tables/table36.xml"/><Relationship Id="rId39" Type="http://schemas.openxmlformats.org/officeDocument/2006/relationships/table" Target="../tables/table39.xml"/><Relationship Id="rId38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88"/>
    <col customWidth="1" min="5" max="5" width="57.38"/>
    <col customWidth="1" min="6" max="6" width="24.0"/>
    <col customWidth="1" min="7" max="7" width="22.75"/>
    <col customWidth="1" min="8" max="8" width="25.38"/>
    <col customWidth="1" min="9" max="9" width="22.75"/>
    <col customWidth="1" min="10" max="10" width="26.63"/>
    <col customWidth="1" min="11" max="12" width="28.63"/>
    <col customWidth="1" min="13" max="13" width="21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13</v>
      </c>
      <c r="B2" s="6" t="s">
        <v>14</v>
      </c>
      <c r="C2" s="7" t="s">
        <v>15</v>
      </c>
      <c r="D2" s="5" t="s">
        <v>16</v>
      </c>
      <c r="E2" s="6" t="s">
        <v>17</v>
      </c>
      <c r="F2" s="8">
        <v>12.0</v>
      </c>
      <c r="G2" s="9">
        <v>72.0</v>
      </c>
      <c r="H2" s="9" t="s">
        <v>18</v>
      </c>
      <c r="I2" s="9">
        <v>70.0</v>
      </c>
      <c r="J2" s="9" t="s">
        <v>19</v>
      </c>
      <c r="K2" s="9">
        <v>47.0</v>
      </c>
      <c r="L2" s="10"/>
      <c r="M2" s="1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1"/>
      <c r="B3" s="12"/>
      <c r="C3" s="13"/>
      <c r="D3" s="12"/>
      <c r="E3" s="12"/>
      <c r="F3" s="14"/>
      <c r="G3" s="15"/>
      <c r="H3" s="9"/>
      <c r="I3" s="15"/>
      <c r="J3" s="9"/>
      <c r="K3" s="15"/>
      <c r="L3" s="4"/>
      <c r="M3" s="1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1" t="s">
        <v>20</v>
      </c>
      <c r="B4" s="12" t="s">
        <v>21</v>
      </c>
      <c r="C4" s="13" t="s">
        <v>22</v>
      </c>
      <c r="D4" s="12" t="s">
        <v>23</v>
      </c>
      <c r="E4" s="12" t="s">
        <v>24</v>
      </c>
      <c r="F4" s="14">
        <v>12.0</v>
      </c>
      <c r="G4" s="15">
        <v>58.0</v>
      </c>
      <c r="H4" s="9" t="s">
        <v>25</v>
      </c>
      <c r="I4" s="15">
        <v>46.0</v>
      </c>
      <c r="J4" s="9" t="s">
        <v>26</v>
      </c>
      <c r="K4" s="15">
        <v>65.0</v>
      </c>
      <c r="L4" s="4" t="s">
        <v>27</v>
      </c>
      <c r="M4" s="15">
        <v>22.0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6"/>
      <c r="B5" s="16"/>
      <c r="C5" s="17"/>
      <c r="D5" s="18"/>
      <c r="E5" s="16"/>
      <c r="F5" s="19"/>
      <c r="G5" s="15"/>
      <c r="H5" s="15" t="s">
        <v>28</v>
      </c>
      <c r="I5" s="15">
        <v>66.0</v>
      </c>
      <c r="J5" s="15" t="s">
        <v>29</v>
      </c>
      <c r="K5" s="15">
        <v>40.0</v>
      </c>
      <c r="M5" s="2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1"/>
      <c r="AA5" s="21"/>
    </row>
    <row r="6">
      <c r="A6" s="16"/>
      <c r="B6" s="16"/>
      <c r="C6" s="17"/>
      <c r="D6" s="18"/>
      <c r="E6" s="16"/>
      <c r="F6" s="19"/>
      <c r="G6" s="15"/>
      <c r="H6" s="15" t="s">
        <v>30</v>
      </c>
      <c r="I6" s="15">
        <v>75.0</v>
      </c>
      <c r="K6" s="16"/>
      <c r="L6" s="16"/>
      <c r="M6" s="1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21"/>
      <c r="AA6" s="21"/>
    </row>
    <row r="7">
      <c r="A7" s="16" t="s">
        <v>31</v>
      </c>
      <c r="B7" s="16" t="s">
        <v>32</v>
      </c>
      <c r="C7" s="17" t="s">
        <v>33</v>
      </c>
      <c r="D7" s="18" t="s">
        <v>34</v>
      </c>
      <c r="E7" s="16" t="s">
        <v>35</v>
      </c>
      <c r="F7" s="19">
        <v>6.0</v>
      </c>
      <c r="G7" s="9">
        <v>72.0</v>
      </c>
      <c r="H7" s="15" t="s">
        <v>36</v>
      </c>
      <c r="I7" s="9">
        <v>84.0</v>
      </c>
      <c r="J7" s="16"/>
      <c r="K7" s="16"/>
      <c r="L7" s="16"/>
      <c r="M7" s="1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21"/>
      <c r="AA7" s="21"/>
    </row>
    <row r="8">
      <c r="A8" s="22" t="s">
        <v>37</v>
      </c>
      <c r="B8" s="23" t="s">
        <v>38</v>
      </c>
      <c r="C8" s="24" t="s">
        <v>39</v>
      </c>
      <c r="D8" s="23" t="s">
        <v>40</v>
      </c>
      <c r="E8" s="23" t="s">
        <v>41</v>
      </c>
      <c r="F8" s="25">
        <v>12.0</v>
      </c>
      <c r="G8" s="26">
        <v>85.0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5" t="s">
        <v>42</v>
      </c>
      <c r="B9" s="6" t="s">
        <v>43</v>
      </c>
      <c r="C9" s="7" t="s">
        <v>44</v>
      </c>
      <c r="D9" s="6" t="s">
        <v>45</v>
      </c>
      <c r="E9" s="6" t="s">
        <v>46</v>
      </c>
      <c r="F9" s="8">
        <v>6.0</v>
      </c>
      <c r="G9" s="9">
        <v>62.0</v>
      </c>
      <c r="H9" s="9" t="s">
        <v>47</v>
      </c>
      <c r="I9" s="9">
        <v>73.0</v>
      </c>
      <c r="J9" s="9" t="s">
        <v>19</v>
      </c>
      <c r="K9" s="9">
        <v>61.0</v>
      </c>
      <c r="L9" s="9" t="s">
        <v>48</v>
      </c>
      <c r="M9" s="9">
        <v>59.0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1"/>
      <c r="B10" s="12"/>
      <c r="C10" s="13"/>
      <c r="D10" s="11"/>
      <c r="E10" s="12"/>
      <c r="F10" s="14"/>
      <c r="G10" s="27"/>
      <c r="H10" s="27" t="s">
        <v>49</v>
      </c>
      <c r="I10" s="27">
        <v>73.0</v>
      </c>
      <c r="J10" s="9" t="s">
        <v>25</v>
      </c>
      <c r="K10" s="9">
        <v>56.0</v>
      </c>
      <c r="M10" s="2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1"/>
      <c r="B11" s="12"/>
      <c r="C11" s="13"/>
      <c r="D11" s="11"/>
      <c r="E11" s="12"/>
      <c r="F11" s="14"/>
      <c r="G11" s="27"/>
      <c r="H11" s="27" t="s">
        <v>50</v>
      </c>
      <c r="I11" s="27">
        <v>75.0</v>
      </c>
      <c r="K11" s="10"/>
      <c r="L11" s="10"/>
      <c r="M11" s="1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2" t="s">
        <v>51</v>
      </c>
      <c r="B12" s="23" t="s">
        <v>52</v>
      </c>
      <c r="C12" s="24" t="s">
        <v>53</v>
      </c>
      <c r="D12" s="22" t="s">
        <v>54</v>
      </c>
      <c r="E12" s="23" t="s">
        <v>55</v>
      </c>
      <c r="F12" s="25">
        <v>8.0</v>
      </c>
      <c r="G12" s="26">
        <v>75.0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5" t="s">
        <v>56</v>
      </c>
      <c r="B13" s="6" t="s">
        <v>57</v>
      </c>
      <c r="C13" s="7" t="s">
        <v>58</v>
      </c>
      <c r="D13" s="5" t="s">
        <v>59</v>
      </c>
      <c r="E13" s="6" t="s">
        <v>60</v>
      </c>
      <c r="F13" s="8">
        <v>12.0</v>
      </c>
      <c r="G13" s="9">
        <v>79.0</v>
      </c>
      <c r="H13" s="9" t="s">
        <v>25</v>
      </c>
      <c r="I13" s="9">
        <v>68.0</v>
      </c>
      <c r="J13" s="9" t="s">
        <v>29</v>
      </c>
      <c r="K13" s="9">
        <v>66.0</v>
      </c>
      <c r="L13" s="10"/>
      <c r="M13" s="1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2" t="s">
        <v>61</v>
      </c>
      <c r="B14" s="12" t="s">
        <v>62</v>
      </c>
      <c r="C14" s="13" t="s">
        <v>63</v>
      </c>
      <c r="D14" s="11" t="s">
        <v>64</v>
      </c>
      <c r="E14" s="12" t="s">
        <v>65</v>
      </c>
      <c r="F14" s="14">
        <v>3.0</v>
      </c>
      <c r="G14" s="9">
        <v>77.0</v>
      </c>
      <c r="H14" s="9" t="s">
        <v>66</v>
      </c>
      <c r="I14" s="9">
        <v>64.0</v>
      </c>
      <c r="J14" s="10"/>
      <c r="K14" s="10"/>
      <c r="L14" s="10"/>
      <c r="M14" s="1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6"/>
      <c r="B15" s="6"/>
      <c r="C15" s="7"/>
      <c r="D15" s="5"/>
      <c r="E15" s="6"/>
      <c r="F15" s="8"/>
      <c r="G15" s="9"/>
      <c r="H15" s="9" t="s">
        <v>49</v>
      </c>
      <c r="I15" s="9">
        <v>82.0</v>
      </c>
      <c r="J15" s="10"/>
      <c r="K15" s="10"/>
      <c r="L15" s="10"/>
      <c r="M15" s="1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6" t="s">
        <v>67</v>
      </c>
      <c r="B16" s="6" t="s">
        <v>68</v>
      </c>
      <c r="C16" s="7" t="s">
        <v>69</v>
      </c>
      <c r="D16" s="5" t="s">
        <v>70</v>
      </c>
      <c r="E16" s="6" t="s">
        <v>71</v>
      </c>
      <c r="F16" s="8">
        <v>4.0</v>
      </c>
      <c r="G16" s="9">
        <v>74.0</v>
      </c>
      <c r="H16" s="9" t="s">
        <v>49</v>
      </c>
      <c r="I16" s="9">
        <v>68.0</v>
      </c>
      <c r="J16" s="10"/>
      <c r="K16" s="10"/>
      <c r="L16" s="10"/>
      <c r="M16" s="1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2"/>
      <c r="B17" s="12"/>
      <c r="C17" s="13"/>
      <c r="D17" s="11"/>
      <c r="E17" s="12"/>
      <c r="F17" s="14"/>
      <c r="G17" s="9"/>
      <c r="H17" s="9" t="s">
        <v>72</v>
      </c>
      <c r="I17" s="9">
        <v>82.0</v>
      </c>
      <c r="J17" s="10"/>
      <c r="K17" s="10"/>
      <c r="L17" s="10"/>
      <c r="M17" s="1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2"/>
      <c r="B18" s="12"/>
      <c r="C18" s="13"/>
      <c r="D18" s="11"/>
      <c r="E18" s="12"/>
      <c r="F18" s="14"/>
      <c r="G18" s="9"/>
      <c r="H18" s="27" t="s">
        <v>25</v>
      </c>
      <c r="I18" s="9">
        <v>80.0</v>
      </c>
      <c r="J18" s="10"/>
      <c r="K18" s="10"/>
      <c r="L18" s="10"/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2" t="s">
        <v>73</v>
      </c>
      <c r="B19" s="12" t="s">
        <v>74</v>
      </c>
      <c r="C19" s="13" t="s">
        <v>75</v>
      </c>
      <c r="D19" s="11" t="s">
        <v>76</v>
      </c>
      <c r="E19" s="12" t="s">
        <v>77</v>
      </c>
      <c r="F19" s="14">
        <v>4.0</v>
      </c>
      <c r="G19" s="9">
        <v>65.0</v>
      </c>
      <c r="H19" s="9" t="s">
        <v>47</v>
      </c>
      <c r="I19" s="9">
        <v>83.0</v>
      </c>
      <c r="J19" s="9" t="s">
        <v>78</v>
      </c>
      <c r="K19" s="9">
        <v>65.0</v>
      </c>
      <c r="L19" s="4" t="s">
        <v>79</v>
      </c>
      <c r="M19" s="9">
        <v>48.0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/>
      <c r="B20" s="6"/>
      <c r="C20" s="7"/>
      <c r="D20" s="6"/>
      <c r="E20" s="6"/>
      <c r="F20" s="8"/>
      <c r="G20" s="9"/>
      <c r="H20" s="9" t="s">
        <v>26</v>
      </c>
      <c r="I20" s="9">
        <v>80.0</v>
      </c>
      <c r="J20" s="4" t="s">
        <v>50</v>
      </c>
      <c r="K20" s="9">
        <v>41.0</v>
      </c>
      <c r="L20" s="10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/>
      <c r="B21" s="6"/>
      <c r="C21" s="7"/>
      <c r="D21" s="6"/>
      <c r="E21" s="6"/>
      <c r="F21" s="8"/>
      <c r="G21" s="9"/>
      <c r="H21" s="9" t="s">
        <v>49</v>
      </c>
      <c r="I21" s="9">
        <v>65.0</v>
      </c>
      <c r="J21" s="9" t="s">
        <v>80</v>
      </c>
      <c r="K21" s="9">
        <v>40.0</v>
      </c>
      <c r="L21" s="10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/>
      <c r="B22" s="6"/>
      <c r="C22" s="7"/>
      <c r="D22" s="6"/>
      <c r="E22" s="6"/>
      <c r="F22" s="8"/>
      <c r="G22" s="9"/>
      <c r="H22" s="9" t="s">
        <v>25</v>
      </c>
      <c r="I22" s="9">
        <v>78.0</v>
      </c>
      <c r="J22" s="10"/>
      <c r="K22" s="10"/>
      <c r="L22" s="10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 t="s">
        <v>81</v>
      </c>
      <c r="B23" s="6" t="s">
        <v>82</v>
      </c>
      <c r="C23" s="7" t="s">
        <v>83</v>
      </c>
      <c r="D23" s="6" t="s">
        <v>84</v>
      </c>
      <c r="E23" s="6" t="s">
        <v>85</v>
      </c>
      <c r="F23" s="8">
        <v>11.0</v>
      </c>
      <c r="G23" s="9">
        <v>72.0</v>
      </c>
      <c r="H23" s="9" t="s">
        <v>79</v>
      </c>
      <c r="I23" s="9">
        <v>59.0</v>
      </c>
      <c r="J23" s="10"/>
      <c r="K23" s="10"/>
      <c r="L23" s="10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2" t="s">
        <v>86</v>
      </c>
      <c r="B24" s="12" t="s">
        <v>87</v>
      </c>
      <c r="C24" s="13" t="s">
        <v>88</v>
      </c>
      <c r="D24" s="11" t="s">
        <v>89</v>
      </c>
      <c r="E24" s="12" t="s">
        <v>77</v>
      </c>
      <c r="F24" s="14">
        <v>4.0</v>
      </c>
      <c r="G24" s="9">
        <v>75.0</v>
      </c>
      <c r="H24" s="9" t="s">
        <v>49</v>
      </c>
      <c r="I24" s="9">
        <v>82.0</v>
      </c>
      <c r="J24" s="10"/>
      <c r="K24" s="10"/>
      <c r="L24" s="10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6"/>
      <c r="B25" s="6"/>
      <c r="C25" s="7"/>
      <c r="D25" s="5"/>
      <c r="E25" s="6"/>
      <c r="F25" s="8"/>
      <c r="G25" s="9"/>
      <c r="H25" s="9" t="s">
        <v>25</v>
      </c>
      <c r="I25" s="9">
        <v>80.0</v>
      </c>
      <c r="J25" s="10"/>
      <c r="K25" s="10"/>
      <c r="L25" s="10"/>
      <c r="M25" s="1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 t="s">
        <v>90</v>
      </c>
      <c r="B26" s="6" t="s">
        <v>91</v>
      </c>
      <c r="C26" s="7" t="s">
        <v>92</v>
      </c>
      <c r="D26" s="5" t="s">
        <v>93</v>
      </c>
      <c r="E26" s="6" t="s">
        <v>94</v>
      </c>
      <c r="F26" s="8">
        <v>5.0</v>
      </c>
      <c r="G26" s="9">
        <v>66.0</v>
      </c>
      <c r="H26" s="9" t="s">
        <v>72</v>
      </c>
      <c r="I26" s="9">
        <v>80.0</v>
      </c>
      <c r="J26" s="10"/>
      <c r="K26" s="10"/>
      <c r="L26" s="10"/>
      <c r="M26" s="1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1"/>
      <c r="B27" s="12"/>
      <c r="C27" s="13"/>
      <c r="D27" s="11"/>
      <c r="E27" s="12"/>
      <c r="F27" s="14"/>
      <c r="G27" s="9"/>
      <c r="H27" s="9" t="s">
        <v>47</v>
      </c>
      <c r="I27" s="9">
        <v>83.0</v>
      </c>
      <c r="J27" s="10"/>
      <c r="K27" s="10"/>
      <c r="L27" s="10"/>
      <c r="M27" s="1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1"/>
      <c r="B28" s="12"/>
      <c r="C28" s="13"/>
      <c r="D28" s="11"/>
      <c r="E28" s="12"/>
      <c r="F28" s="14"/>
      <c r="G28" s="9"/>
      <c r="H28" s="9" t="s">
        <v>25</v>
      </c>
      <c r="I28" s="9">
        <v>74.0</v>
      </c>
      <c r="J28" s="10"/>
      <c r="K28" s="10"/>
      <c r="L28" s="10"/>
      <c r="M28" s="1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1"/>
      <c r="B29" s="12"/>
      <c r="C29" s="13"/>
      <c r="D29" s="11"/>
      <c r="E29" s="12"/>
      <c r="F29" s="14"/>
      <c r="G29" s="9"/>
      <c r="H29" s="9" t="s">
        <v>49</v>
      </c>
      <c r="I29" s="9">
        <v>55.0</v>
      </c>
      <c r="J29" s="10"/>
      <c r="K29" s="10"/>
      <c r="L29" s="10"/>
      <c r="M29" s="1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1"/>
      <c r="B30" s="12"/>
      <c r="C30" s="13"/>
      <c r="D30" s="11"/>
      <c r="E30" s="12"/>
      <c r="F30" s="14"/>
      <c r="G30" s="9"/>
      <c r="H30" s="9" t="s">
        <v>66</v>
      </c>
      <c r="I30" s="9">
        <v>73.0</v>
      </c>
      <c r="J30" s="10"/>
      <c r="K30" s="10"/>
      <c r="L30" s="10"/>
      <c r="M30" s="1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2" t="s">
        <v>95</v>
      </c>
      <c r="B31" s="23" t="s">
        <v>96</v>
      </c>
      <c r="C31" s="24" t="s">
        <v>97</v>
      </c>
      <c r="D31" s="22" t="s">
        <v>98</v>
      </c>
      <c r="E31" s="23" t="s">
        <v>99</v>
      </c>
      <c r="F31" s="25">
        <v>3.0</v>
      </c>
      <c r="G31" s="26">
        <v>81.0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>
      <c r="A32" s="5" t="s">
        <v>100</v>
      </c>
      <c r="B32" s="6" t="s">
        <v>101</v>
      </c>
      <c r="C32" s="7" t="s">
        <v>102</v>
      </c>
      <c r="D32" s="5" t="s">
        <v>103</v>
      </c>
      <c r="E32" s="6" t="s">
        <v>104</v>
      </c>
      <c r="F32" s="8">
        <v>5.0</v>
      </c>
      <c r="G32" s="9">
        <v>77.0</v>
      </c>
      <c r="H32" s="9" t="s">
        <v>72</v>
      </c>
      <c r="I32" s="9">
        <v>66.0</v>
      </c>
      <c r="J32" s="10"/>
      <c r="K32" s="10"/>
      <c r="L32" s="9" t="s">
        <v>79</v>
      </c>
      <c r="M32" s="9">
        <v>59.0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1"/>
      <c r="B33" s="12"/>
      <c r="C33" s="13"/>
      <c r="D33" s="11"/>
      <c r="E33" s="12"/>
      <c r="F33" s="14"/>
      <c r="G33" s="9"/>
      <c r="H33" s="9" t="s">
        <v>25</v>
      </c>
      <c r="I33" s="9">
        <v>80.0</v>
      </c>
      <c r="J33" s="10"/>
      <c r="K33" s="10"/>
      <c r="L33" s="9" t="s">
        <v>105</v>
      </c>
      <c r="M33" s="9">
        <v>27.0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1"/>
      <c r="B34" s="12"/>
      <c r="C34" s="13"/>
      <c r="D34" s="11"/>
      <c r="E34" s="12"/>
      <c r="F34" s="14"/>
      <c r="G34" s="9"/>
      <c r="H34" s="9" t="s">
        <v>49</v>
      </c>
      <c r="I34" s="9">
        <v>72.0</v>
      </c>
      <c r="J34" s="10"/>
      <c r="K34" s="10"/>
      <c r="L34" s="10"/>
      <c r="M34" s="1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1" t="s">
        <v>106</v>
      </c>
      <c r="B35" s="12" t="s">
        <v>107</v>
      </c>
      <c r="C35" s="13" t="s">
        <v>108</v>
      </c>
      <c r="D35" s="11" t="s">
        <v>109</v>
      </c>
      <c r="E35" s="12" t="s">
        <v>110</v>
      </c>
      <c r="F35" s="14">
        <v>13.0</v>
      </c>
      <c r="G35" s="9">
        <v>74.0</v>
      </c>
      <c r="H35" s="9" t="s">
        <v>49</v>
      </c>
      <c r="I35" s="9">
        <v>78.0</v>
      </c>
      <c r="J35" s="10"/>
      <c r="K35" s="10"/>
      <c r="L35" s="10"/>
      <c r="M35" s="1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 t="s">
        <v>111</v>
      </c>
      <c r="B36" s="6" t="s">
        <v>112</v>
      </c>
      <c r="C36" s="7" t="s">
        <v>113</v>
      </c>
      <c r="D36" s="5" t="s">
        <v>114</v>
      </c>
      <c r="E36" s="6" t="s">
        <v>115</v>
      </c>
      <c r="F36" s="8">
        <v>5.0</v>
      </c>
      <c r="G36" s="9">
        <v>74.0</v>
      </c>
      <c r="H36" s="9" t="s">
        <v>25</v>
      </c>
      <c r="I36" s="9">
        <v>78.0</v>
      </c>
      <c r="J36" s="10"/>
      <c r="K36" s="10"/>
      <c r="L36" s="10"/>
      <c r="M36" s="1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1"/>
      <c r="B37" s="12"/>
      <c r="C37" s="13"/>
      <c r="D37" s="12"/>
      <c r="E37" s="12"/>
      <c r="F37" s="14"/>
      <c r="G37" s="9"/>
      <c r="H37" s="9" t="s">
        <v>49</v>
      </c>
      <c r="I37" s="9">
        <v>72.0</v>
      </c>
      <c r="J37" s="10"/>
      <c r="K37" s="10"/>
      <c r="L37" s="10"/>
      <c r="M37" s="1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1"/>
      <c r="B38" s="12"/>
      <c r="C38" s="13"/>
      <c r="D38" s="12"/>
      <c r="E38" s="12"/>
      <c r="F38" s="14"/>
      <c r="G38" s="9"/>
      <c r="H38" s="9" t="s">
        <v>66</v>
      </c>
      <c r="I38" s="9">
        <v>73.0</v>
      </c>
      <c r="J38" s="10"/>
      <c r="K38" s="10"/>
      <c r="L38" s="10"/>
      <c r="M38" s="1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1" t="s">
        <v>116</v>
      </c>
      <c r="B39" s="12" t="s">
        <v>117</v>
      </c>
      <c r="C39" s="13" t="s">
        <v>118</v>
      </c>
      <c r="D39" s="12" t="s">
        <v>119</v>
      </c>
      <c r="E39" s="12" t="s">
        <v>120</v>
      </c>
      <c r="F39" s="14">
        <v>13.0</v>
      </c>
      <c r="G39" s="9">
        <v>74.0</v>
      </c>
      <c r="H39" s="9" t="s">
        <v>49</v>
      </c>
      <c r="I39" s="9">
        <v>77.0</v>
      </c>
      <c r="J39" s="9" t="s">
        <v>50</v>
      </c>
      <c r="K39" s="9">
        <v>69.0</v>
      </c>
      <c r="L39" s="10"/>
      <c r="M39" s="1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9" t="s">
        <v>121</v>
      </c>
      <c r="B40" s="30" t="s">
        <v>122</v>
      </c>
      <c r="C40" s="31" t="s">
        <v>123</v>
      </c>
      <c r="D40" s="30"/>
      <c r="E40" s="30" t="s">
        <v>124</v>
      </c>
      <c r="F40" s="32">
        <v>8.0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11" t="s">
        <v>125</v>
      </c>
      <c r="B41" s="12" t="s">
        <v>126</v>
      </c>
      <c r="C41" s="13" t="s">
        <v>127</v>
      </c>
      <c r="D41" s="11" t="s">
        <v>128</v>
      </c>
      <c r="E41" s="12" t="s">
        <v>129</v>
      </c>
      <c r="F41" s="14">
        <v>3.0</v>
      </c>
      <c r="G41" s="9">
        <v>70.0</v>
      </c>
      <c r="H41" s="9" t="s">
        <v>25</v>
      </c>
      <c r="I41" s="9">
        <v>82.0</v>
      </c>
      <c r="J41" s="10"/>
      <c r="K41" s="10"/>
      <c r="L41" s="10"/>
      <c r="M41" s="1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5"/>
      <c r="B42" s="6"/>
      <c r="C42" s="7"/>
      <c r="D42" s="5"/>
      <c r="E42" s="6"/>
      <c r="F42" s="8"/>
      <c r="G42" s="9"/>
      <c r="H42" s="9" t="s">
        <v>49</v>
      </c>
      <c r="I42" s="9">
        <v>80.0</v>
      </c>
      <c r="J42" s="10"/>
      <c r="K42" s="10"/>
      <c r="L42" s="10"/>
      <c r="M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5"/>
      <c r="B43" s="6"/>
      <c r="C43" s="7"/>
      <c r="D43" s="5"/>
      <c r="E43" s="6"/>
      <c r="F43" s="8"/>
      <c r="G43" s="9"/>
      <c r="H43" s="9" t="s">
        <v>66</v>
      </c>
      <c r="I43" s="9">
        <v>73.0</v>
      </c>
      <c r="J43" s="10"/>
      <c r="K43" s="10"/>
      <c r="L43" s="10"/>
      <c r="M43" s="1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5" t="s">
        <v>130</v>
      </c>
      <c r="B44" s="6" t="s">
        <v>131</v>
      </c>
      <c r="C44" s="7" t="s">
        <v>132</v>
      </c>
      <c r="D44" s="5" t="s">
        <v>133</v>
      </c>
      <c r="E44" s="6" t="s">
        <v>134</v>
      </c>
      <c r="F44" s="8">
        <v>3.0</v>
      </c>
      <c r="G44" s="9">
        <v>74.0</v>
      </c>
      <c r="H44" s="9" t="s">
        <v>72</v>
      </c>
      <c r="I44" s="9">
        <v>82.0</v>
      </c>
      <c r="J44" s="10"/>
      <c r="K44" s="10"/>
      <c r="L44" s="9" t="s">
        <v>135</v>
      </c>
      <c r="M44" s="9">
        <v>58.0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1"/>
      <c r="B45" s="12"/>
      <c r="C45" s="13"/>
      <c r="D45" s="11"/>
      <c r="E45" s="12"/>
      <c r="F45" s="14"/>
      <c r="G45" s="9"/>
      <c r="H45" s="9" t="s">
        <v>25</v>
      </c>
      <c r="I45" s="9">
        <v>68.0</v>
      </c>
      <c r="J45" s="10"/>
      <c r="K45" s="10"/>
      <c r="L45" s="10"/>
      <c r="M45" s="1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1"/>
      <c r="B46" s="12"/>
      <c r="C46" s="13"/>
      <c r="D46" s="11"/>
      <c r="E46" s="12"/>
      <c r="F46" s="14"/>
      <c r="G46" s="9"/>
      <c r="H46" s="9" t="s">
        <v>49</v>
      </c>
      <c r="I46" s="9">
        <v>73.0</v>
      </c>
      <c r="J46" s="10"/>
      <c r="K46" s="10"/>
      <c r="L46" s="10"/>
      <c r="M46" s="1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1"/>
      <c r="B47" s="12"/>
      <c r="C47" s="13"/>
      <c r="D47" s="11"/>
      <c r="E47" s="12"/>
      <c r="F47" s="14"/>
      <c r="G47" s="9"/>
      <c r="H47" s="9" t="s">
        <v>66</v>
      </c>
      <c r="I47" s="9">
        <v>67.0</v>
      </c>
      <c r="J47" s="10"/>
      <c r="K47" s="10"/>
      <c r="L47" s="10"/>
      <c r="M47" s="1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1" t="s">
        <v>136</v>
      </c>
      <c r="B48" s="12" t="s">
        <v>137</v>
      </c>
      <c r="C48" s="13" t="s">
        <v>138</v>
      </c>
      <c r="D48" s="11" t="s">
        <v>139</v>
      </c>
      <c r="E48" s="12" t="s">
        <v>94</v>
      </c>
      <c r="F48" s="14">
        <v>5.0</v>
      </c>
      <c r="G48" s="9">
        <v>75.0</v>
      </c>
      <c r="H48" s="9" t="s">
        <v>47</v>
      </c>
      <c r="I48" s="9">
        <v>82.0</v>
      </c>
      <c r="J48" s="9" t="s">
        <v>50</v>
      </c>
      <c r="K48" s="9">
        <v>69.0</v>
      </c>
      <c r="L48" s="10"/>
      <c r="M48" s="1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6"/>
      <c r="C49" s="7"/>
      <c r="D49" s="5"/>
      <c r="E49" s="6"/>
      <c r="F49" s="8"/>
      <c r="G49" s="9"/>
      <c r="H49" s="9" t="s">
        <v>49</v>
      </c>
      <c r="I49" s="9">
        <v>80.0</v>
      </c>
      <c r="J49" s="9" t="s">
        <v>48</v>
      </c>
      <c r="K49" s="9">
        <v>60.0</v>
      </c>
      <c r="L49" s="10"/>
      <c r="M49" s="1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6"/>
      <c r="C50" s="7"/>
      <c r="D50" s="5"/>
      <c r="E50" s="6"/>
      <c r="F50" s="8"/>
      <c r="G50" s="9"/>
      <c r="H50" s="9" t="s">
        <v>66</v>
      </c>
      <c r="I50" s="9">
        <v>69.0</v>
      </c>
      <c r="J50" s="10"/>
      <c r="K50" s="10"/>
      <c r="L50" s="10"/>
      <c r="M50" s="10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5" t="s">
        <v>140</v>
      </c>
      <c r="B51" s="6" t="s">
        <v>141</v>
      </c>
      <c r="C51" s="7" t="s">
        <v>142</v>
      </c>
      <c r="D51" s="5" t="s">
        <v>143</v>
      </c>
      <c r="E51" s="6" t="s">
        <v>144</v>
      </c>
      <c r="F51" s="8">
        <v>9.0</v>
      </c>
      <c r="G51" s="9">
        <v>60.0</v>
      </c>
      <c r="H51" s="9" t="s">
        <v>36</v>
      </c>
      <c r="I51" s="9">
        <v>70.0</v>
      </c>
      <c r="J51" s="9" t="s">
        <v>79</v>
      </c>
      <c r="K51" s="9">
        <v>69.0</v>
      </c>
      <c r="L51" s="33" t="s">
        <v>27</v>
      </c>
      <c r="M51" s="9">
        <v>34.0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1"/>
      <c r="B52" s="12"/>
      <c r="C52" s="13"/>
      <c r="D52" s="12"/>
      <c r="E52" s="12"/>
      <c r="F52" s="14"/>
      <c r="G52" s="9"/>
      <c r="H52" s="9" t="s">
        <v>49</v>
      </c>
      <c r="I52" s="9">
        <v>75.0</v>
      </c>
      <c r="J52" s="9" t="s">
        <v>66</v>
      </c>
      <c r="K52" s="9">
        <v>64.0</v>
      </c>
      <c r="L52" s="10"/>
      <c r="M52" s="1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1"/>
      <c r="B53" s="12"/>
      <c r="C53" s="13"/>
      <c r="D53" s="12"/>
      <c r="E53" s="12"/>
      <c r="F53" s="14"/>
      <c r="G53" s="9"/>
      <c r="H53" s="9" t="s">
        <v>25</v>
      </c>
      <c r="I53" s="9">
        <v>62.0</v>
      </c>
      <c r="J53" s="9" t="s">
        <v>29</v>
      </c>
      <c r="K53" s="9">
        <v>58.0</v>
      </c>
      <c r="L53" s="10"/>
      <c r="M53" s="10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1"/>
      <c r="B54" s="12"/>
      <c r="C54" s="13"/>
      <c r="D54" s="12"/>
      <c r="E54" s="12"/>
      <c r="F54" s="14"/>
      <c r="G54" s="9"/>
      <c r="H54" s="9" t="s">
        <v>19</v>
      </c>
      <c r="I54" s="9">
        <v>60.0</v>
      </c>
      <c r="J54" s="10"/>
      <c r="K54" s="10"/>
      <c r="L54" s="10"/>
      <c r="M54" s="10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1" t="s">
        <v>42</v>
      </c>
      <c r="B55" s="12" t="s">
        <v>145</v>
      </c>
      <c r="C55" s="13" t="s">
        <v>146</v>
      </c>
      <c r="D55" s="12" t="s">
        <v>147</v>
      </c>
      <c r="E55" s="12" t="s">
        <v>148</v>
      </c>
      <c r="F55" s="14">
        <v>12.0</v>
      </c>
      <c r="G55" s="9">
        <v>60.0</v>
      </c>
      <c r="H55" s="9" t="s">
        <v>25</v>
      </c>
      <c r="I55" s="9">
        <v>76.0</v>
      </c>
      <c r="J55" s="9" t="s">
        <v>26</v>
      </c>
      <c r="K55" s="9">
        <v>58.0</v>
      </c>
      <c r="L55" s="33" t="s">
        <v>27</v>
      </c>
      <c r="M55" s="9">
        <v>32.0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1"/>
      <c r="B56" s="12"/>
      <c r="C56" s="13"/>
      <c r="D56" s="12"/>
      <c r="E56" s="12"/>
      <c r="F56" s="14"/>
      <c r="G56" s="9"/>
      <c r="H56" s="9" t="s">
        <v>18</v>
      </c>
      <c r="I56" s="9">
        <v>70.0</v>
      </c>
      <c r="J56" s="9" t="s">
        <v>19</v>
      </c>
      <c r="K56" s="9">
        <v>56.0</v>
      </c>
      <c r="L56" s="10"/>
      <c r="M56" s="10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1"/>
      <c r="B57" s="12"/>
      <c r="C57" s="13"/>
      <c r="D57" s="12"/>
      <c r="E57" s="12"/>
      <c r="F57" s="14"/>
      <c r="G57" s="9"/>
      <c r="H57" s="9" t="s">
        <v>28</v>
      </c>
      <c r="I57" s="9">
        <v>81.0</v>
      </c>
      <c r="J57" s="9" t="s">
        <v>29</v>
      </c>
      <c r="K57" s="9">
        <v>54.0</v>
      </c>
      <c r="L57" s="10"/>
      <c r="M57" s="10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5" t="s">
        <v>149</v>
      </c>
      <c r="B58" s="6" t="s">
        <v>150</v>
      </c>
      <c r="C58" s="7" t="s">
        <v>151</v>
      </c>
      <c r="D58" s="5" t="s">
        <v>152</v>
      </c>
      <c r="E58" s="6" t="s">
        <v>153</v>
      </c>
      <c r="F58" s="8">
        <v>8.0</v>
      </c>
      <c r="G58" s="9">
        <v>66.0</v>
      </c>
      <c r="H58" s="9" t="s">
        <v>49</v>
      </c>
      <c r="I58" s="9">
        <v>65.0</v>
      </c>
      <c r="J58" s="9" t="s">
        <v>19</v>
      </c>
      <c r="K58" s="9">
        <v>40.0</v>
      </c>
      <c r="L58" s="9" t="s">
        <v>79</v>
      </c>
      <c r="M58" s="9">
        <v>48.0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1"/>
      <c r="B59" s="12"/>
      <c r="C59" s="13"/>
      <c r="D59" s="12"/>
      <c r="E59" s="12"/>
      <c r="F59" s="14"/>
      <c r="G59" s="9"/>
      <c r="H59" s="9" t="s">
        <v>36</v>
      </c>
      <c r="I59" s="9">
        <v>64.0</v>
      </c>
      <c r="J59" s="9" t="s">
        <v>66</v>
      </c>
      <c r="K59" s="9">
        <v>69.0</v>
      </c>
      <c r="L59" s="9" t="s">
        <v>78</v>
      </c>
      <c r="M59" s="9">
        <v>37.0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1"/>
      <c r="B60" s="12"/>
      <c r="C60" s="13"/>
      <c r="D60" s="12"/>
      <c r="E60" s="12"/>
      <c r="F60" s="14"/>
      <c r="G60" s="9"/>
      <c r="H60" s="9" t="s">
        <v>25</v>
      </c>
      <c r="I60" s="9">
        <v>70.0</v>
      </c>
      <c r="J60" s="9" t="s">
        <v>50</v>
      </c>
      <c r="K60" s="9">
        <v>54.0</v>
      </c>
      <c r="L60" s="10"/>
      <c r="M60" s="10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1" t="s">
        <v>154</v>
      </c>
      <c r="B61" s="12" t="s">
        <v>155</v>
      </c>
      <c r="C61" s="13" t="s">
        <v>156</v>
      </c>
      <c r="D61" s="12" t="s">
        <v>157</v>
      </c>
      <c r="E61" s="12" t="s">
        <v>46</v>
      </c>
      <c r="F61" s="14">
        <v>6.0</v>
      </c>
      <c r="G61" s="9">
        <v>76.0</v>
      </c>
      <c r="H61" s="9" t="s">
        <v>49</v>
      </c>
      <c r="I61" s="9">
        <v>70.0</v>
      </c>
      <c r="J61" s="10"/>
      <c r="K61" s="10"/>
      <c r="L61" s="10"/>
      <c r="M61" s="10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1"/>
      <c r="B62" s="12"/>
      <c r="C62" s="13"/>
      <c r="D62" s="12"/>
      <c r="E62" s="12"/>
      <c r="F62" s="14"/>
      <c r="G62" s="9"/>
      <c r="H62" s="9" t="s">
        <v>50</v>
      </c>
      <c r="I62" s="9">
        <v>76.0</v>
      </c>
      <c r="J62" s="10"/>
      <c r="K62" s="10"/>
      <c r="L62" s="10"/>
      <c r="M62" s="10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6" t="s">
        <v>158</v>
      </c>
      <c r="B63" s="6" t="s">
        <v>159</v>
      </c>
      <c r="C63" s="7" t="s">
        <v>160</v>
      </c>
      <c r="D63" s="5" t="s">
        <v>161</v>
      </c>
      <c r="E63" s="6" t="s">
        <v>162</v>
      </c>
      <c r="F63" s="8">
        <v>6.0</v>
      </c>
      <c r="G63" s="9">
        <v>71.0</v>
      </c>
      <c r="H63" s="9" t="s">
        <v>72</v>
      </c>
      <c r="I63" s="9">
        <v>80.0</v>
      </c>
      <c r="J63" s="10"/>
      <c r="K63" s="10"/>
      <c r="L63" s="10"/>
      <c r="M63" s="10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34"/>
      <c r="B64" s="4"/>
      <c r="C64" s="35"/>
      <c r="D64" s="4"/>
      <c r="E64" s="4"/>
      <c r="F64" s="36"/>
      <c r="G64" s="37"/>
      <c r="H64" s="9" t="s">
        <v>50</v>
      </c>
      <c r="I64" s="37">
        <v>63.0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4"/>
      <c r="B65" s="4"/>
      <c r="C65" s="35"/>
      <c r="D65" s="4"/>
      <c r="E65" s="4"/>
      <c r="F65" s="36"/>
      <c r="G65" s="37"/>
      <c r="H65" s="37" t="s">
        <v>49</v>
      </c>
      <c r="I65" s="37">
        <v>68.0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9" t="s">
        <v>163</v>
      </c>
      <c r="B66" s="30" t="s">
        <v>164</v>
      </c>
      <c r="C66" s="31" t="s">
        <v>165</v>
      </c>
      <c r="D66" s="30"/>
      <c r="E66" s="30" t="s">
        <v>166</v>
      </c>
      <c r="F66" s="32">
        <v>6.0</v>
      </c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29" t="s">
        <v>154</v>
      </c>
      <c r="B67" s="30" t="s">
        <v>167</v>
      </c>
      <c r="C67" s="31" t="s">
        <v>168</v>
      </c>
      <c r="D67" s="30"/>
      <c r="E67" s="30" t="s">
        <v>169</v>
      </c>
      <c r="F67" s="32">
        <v>1.0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11" t="s">
        <v>170</v>
      </c>
      <c r="B68" s="12" t="s">
        <v>171</v>
      </c>
      <c r="C68" s="13" t="s">
        <v>172</v>
      </c>
      <c r="D68" s="11" t="s">
        <v>173</v>
      </c>
      <c r="E68" s="12" t="s">
        <v>174</v>
      </c>
      <c r="F68" s="14">
        <v>3.0</v>
      </c>
      <c r="G68" s="9">
        <v>79.0</v>
      </c>
      <c r="H68" s="37" t="s">
        <v>49</v>
      </c>
      <c r="I68" s="9">
        <v>67.0</v>
      </c>
      <c r="J68" s="10"/>
      <c r="K68" s="10"/>
      <c r="L68" s="10"/>
      <c r="M68" s="10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9" t="s">
        <v>175</v>
      </c>
      <c r="B69" s="30" t="s">
        <v>176</v>
      </c>
      <c r="C69" s="31" t="s">
        <v>177</v>
      </c>
      <c r="D69" s="30"/>
      <c r="E69" s="30" t="s">
        <v>129</v>
      </c>
      <c r="F69" s="32">
        <v>3.0</v>
      </c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22" t="s">
        <v>42</v>
      </c>
      <c r="B70" s="23" t="s">
        <v>178</v>
      </c>
      <c r="C70" s="24" t="s">
        <v>179</v>
      </c>
      <c r="D70" s="22" t="s">
        <v>180</v>
      </c>
      <c r="E70" s="23" t="s">
        <v>181</v>
      </c>
      <c r="F70" s="25">
        <v>11.0</v>
      </c>
      <c r="G70" s="26">
        <v>83.0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5" t="s">
        <v>182</v>
      </c>
      <c r="B71" s="6" t="s">
        <v>183</v>
      </c>
      <c r="C71" s="7" t="s">
        <v>184</v>
      </c>
      <c r="D71" s="5" t="s">
        <v>185</v>
      </c>
      <c r="E71" s="6" t="s">
        <v>186</v>
      </c>
      <c r="F71" s="8">
        <v>9.0</v>
      </c>
      <c r="G71" s="9">
        <v>52.0</v>
      </c>
      <c r="H71" s="37" t="s">
        <v>49</v>
      </c>
      <c r="I71" s="9">
        <v>82.0</v>
      </c>
      <c r="J71" s="9" t="s">
        <v>66</v>
      </c>
      <c r="K71" s="9">
        <v>46.0</v>
      </c>
      <c r="L71" s="33" t="s">
        <v>27</v>
      </c>
      <c r="M71" s="9">
        <v>56.0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6"/>
      <c r="B72" s="16"/>
      <c r="C72" s="17"/>
      <c r="D72" s="16"/>
      <c r="E72" s="16"/>
      <c r="F72" s="19"/>
      <c r="G72" s="15"/>
      <c r="H72" s="9" t="s">
        <v>25</v>
      </c>
      <c r="I72" s="15">
        <v>72.0</v>
      </c>
      <c r="J72" s="15" t="s">
        <v>29</v>
      </c>
      <c r="K72" s="15">
        <v>56.0</v>
      </c>
      <c r="L72" s="16"/>
      <c r="M72" s="16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3" t="s">
        <v>187</v>
      </c>
      <c r="B73" s="23" t="s">
        <v>188</v>
      </c>
      <c r="C73" s="24" t="s">
        <v>189</v>
      </c>
      <c r="D73" s="23" t="s">
        <v>190</v>
      </c>
      <c r="E73" s="23" t="s">
        <v>191</v>
      </c>
      <c r="F73" s="25">
        <v>10.0</v>
      </c>
      <c r="G73" s="26">
        <v>79.0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8.0" customHeight="1">
      <c r="A74" s="30" t="s">
        <v>192</v>
      </c>
      <c r="B74" s="30" t="s">
        <v>193</v>
      </c>
      <c r="C74" s="31" t="s">
        <v>177</v>
      </c>
      <c r="D74" s="30"/>
      <c r="E74" s="30" t="s">
        <v>194</v>
      </c>
      <c r="F74" s="32">
        <v>9.0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12" t="s">
        <v>195</v>
      </c>
      <c r="B75" s="12" t="s">
        <v>196</v>
      </c>
      <c r="C75" s="13" t="s">
        <v>197</v>
      </c>
      <c r="D75" s="12" t="s">
        <v>198</v>
      </c>
      <c r="E75" s="12" t="s">
        <v>94</v>
      </c>
      <c r="F75" s="14">
        <v>5.0</v>
      </c>
      <c r="G75" s="9">
        <v>78.0</v>
      </c>
      <c r="H75" s="9" t="s">
        <v>66</v>
      </c>
      <c r="I75" s="9">
        <v>79.0</v>
      </c>
      <c r="J75" s="10"/>
      <c r="K75" s="10"/>
      <c r="L75" s="10"/>
      <c r="M75" s="10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6" t="s">
        <v>199</v>
      </c>
      <c r="B76" s="6" t="s">
        <v>200</v>
      </c>
      <c r="C76" s="7" t="s">
        <v>201</v>
      </c>
      <c r="D76" s="5" t="s">
        <v>202</v>
      </c>
      <c r="E76" s="6" t="s">
        <v>203</v>
      </c>
      <c r="F76" s="8">
        <v>10.0</v>
      </c>
      <c r="G76" s="9">
        <v>79.0</v>
      </c>
      <c r="H76" s="9" t="s">
        <v>36</v>
      </c>
      <c r="I76" s="9">
        <v>82.0</v>
      </c>
      <c r="J76" s="10"/>
      <c r="K76" s="10"/>
      <c r="L76" s="9" t="s">
        <v>29</v>
      </c>
      <c r="M76" s="9">
        <v>56.0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2"/>
      <c r="B77" s="12"/>
      <c r="C77" s="13"/>
      <c r="D77" s="11"/>
      <c r="E77" s="12"/>
      <c r="F77" s="14"/>
      <c r="G77" s="9"/>
      <c r="H77" s="37" t="s">
        <v>49</v>
      </c>
      <c r="I77" s="9">
        <v>73.0</v>
      </c>
      <c r="J77" s="10"/>
      <c r="K77" s="10"/>
      <c r="L77" s="9" t="s">
        <v>204</v>
      </c>
      <c r="M77" s="9">
        <v>59.0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2"/>
      <c r="B78" s="12"/>
      <c r="C78" s="13"/>
      <c r="D78" s="11"/>
      <c r="E78" s="12"/>
      <c r="F78" s="14"/>
      <c r="G78" s="9"/>
      <c r="H78" s="9" t="s">
        <v>50</v>
      </c>
      <c r="I78" s="9">
        <v>79.0</v>
      </c>
      <c r="J78" s="10"/>
      <c r="K78" s="10"/>
      <c r="L78" s="10"/>
      <c r="M78" s="10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2" t="s">
        <v>205</v>
      </c>
      <c r="B79" s="12" t="s">
        <v>206</v>
      </c>
      <c r="C79" s="13" t="s">
        <v>207</v>
      </c>
      <c r="D79" s="11" t="s">
        <v>208</v>
      </c>
      <c r="E79" s="12" t="s">
        <v>209</v>
      </c>
      <c r="F79" s="14">
        <v>5.0</v>
      </c>
      <c r="G79" s="9">
        <v>56.0</v>
      </c>
      <c r="H79" s="9" t="s">
        <v>72</v>
      </c>
      <c r="I79" s="9">
        <v>84.0</v>
      </c>
      <c r="J79" s="9" t="s">
        <v>48</v>
      </c>
      <c r="K79" s="9">
        <v>69.0</v>
      </c>
      <c r="L79" s="9" t="s">
        <v>105</v>
      </c>
      <c r="M79" s="9">
        <v>59.0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6"/>
      <c r="B80" s="6"/>
      <c r="C80" s="7"/>
      <c r="D80" s="6"/>
      <c r="E80" s="6"/>
      <c r="F80" s="8"/>
      <c r="G80" s="9"/>
      <c r="H80" s="9" t="s">
        <v>47</v>
      </c>
      <c r="I80" s="9">
        <v>83.0</v>
      </c>
      <c r="J80" s="10"/>
      <c r="K80" s="10"/>
      <c r="L80" s="9" t="s">
        <v>79</v>
      </c>
      <c r="M80" s="9">
        <v>59.0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/>
      <c r="B81" s="6"/>
      <c r="C81" s="7"/>
      <c r="D81" s="6"/>
      <c r="E81" s="6"/>
      <c r="F81" s="8"/>
      <c r="G81" s="9"/>
      <c r="H81" s="9" t="s">
        <v>25</v>
      </c>
      <c r="I81" s="9">
        <v>70.0</v>
      </c>
      <c r="J81" s="10"/>
      <c r="K81" s="10"/>
      <c r="L81" s="9" t="s">
        <v>135</v>
      </c>
      <c r="M81" s="9">
        <v>54.0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/>
      <c r="B82" s="6"/>
      <c r="C82" s="7"/>
      <c r="D82" s="6"/>
      <c r="E82" s="6"/>
      <c r="F82" s="8"/>
      <c r="G82" s="9"/>
      <c r="H82" s="37" t="s">
        <v>49</v>
      </c>
      <c r="I82" s="9">
        <v>58.0</v>
      </c>
      <c r="J82" s="10"/>
      <c r="K82" s="10"/>
      <c r="L82" s="10"/>
      <c r="M82" s="10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6"/>
      <c r="B83" s="6"/>
      <c r="C83" s="7"/>
      <c r="D83" s="6"/>
      <c r="E83" s="6"/>
      <c r="F83" s="8"/>
      <c r="G83" s="9"/>
      <c r="H83" s="9" t="s">
        <v>66</v>
      </c>
      <c r="I83" s="9">
        <v>47.0</v>
      </c>
      <c r="J83" s="10"/>
      <c r="K83" s="10"/>
      <c r="L83" s="10"/>
      <c r="M83" s="10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30" t="s">
        <v>210</v>
      </c>
      <c r="B84" s="30" t="s">
        <v>211</v>
      </c>
      <c r="C84" s="31" t="s">
        <v>212</v>
      </c>
      <c r="D84" s="30"/>
      <c r="E84" s="30" t="s">
        <v>213</v>
      </c>
      <c r="F84" s="32">
        <v>1.0</v>
      </c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12" t="s">
        <v>214</v>
      </c>
      <c r="B85" s="12" t="s">
        <v>215</v>
      </c>
      <c r="C85" s="13" t="s">
        <v>216</v>
      </c>
      <c r="D85" s="12" t="s">
        <v>217</v>
      </c>
      <c r="E85" s="12" t="s">
        <v>218</v>
      </c>
      <c r="F85" s="14">
        <v>5.0</v>
      </c>
      <c r="G85" s="9">
        <v>70.0</v>
      </c>
      <c r="H85" s="9" t="s">
        <v>25</v>
      </c>
      <c r="I85" s="9">
        <v>82.0</v>
      </c>
      <c r="J85" s="9" t="s">
        <v>36</v>
      </c>
      <c r="K85" s="9">
        <v>64.0</v>
      </c>
      <c r="L85" s="10"/>
      <c r="M85" s="10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6"/>
      <c r="B86" s="6"/>
      <c r="C86" s="7"/>
      <c r="D86" s="5"/>
      <c r="E86" s="6"/>
      <c r="F86" s="8"/>
      <c r="G86" s="9"/>
      <c r="H86" s="37" t="s">
        <v>49</v>
      </c>
      <c r="I86" s="9">
        <v>67.0</v>
      </c>
      <c r="J86" s="10"/>
      <c r="K86" s="10"/>
      <c r="L86" s="10"/>
      <c r="M86" s="10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6"/>
      <c r="B87" s="6"/>
      <c r="C87" s="7"/>
      <c r="D87" s="5"/>
      <c r="E87" s="6"/>
      <c r="F87" s="8"/>
      <c r="G87" s="9"/>
      <c r="H87" s="9" t="s">
        <v>66</v>
      </c>
      <c r="I87" s="9">
        <v>64.0</v>
      </c>
      <c r="J87" s="10"/>
      <c r="K87" s="10"/>
      <c r="L87" s="10"/>
      <c r="M87" s="10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6" t="s">
        <v>219</v>
      </c>
      <c r="B88" s="6" t="s">
        <v>220</v>
      </c>
      <c r="C88" s="7" t="s">
        <v>221</v>
      </c>
      <c r="D88" s="5" t="s">
        <v>222</v>
      </c>
      <c r="E88" s="6" t="s">
        <v>223</v>
      </c>
      <c r="F88" s="8">
        <v>7.0</v>
      </c>
      <c r="G88" s="9">
        <v>74.0</v>
      </c>
      <c r="H88" s="37" t="s">
        <v>49</v>
      </c>
      <c r="I88" s="9">
        <v>82.0</v>
      </c>
      <c r="J88" s="10"/>
      <c r="K88" s="10"/>
      <c r="L88" s="10"/>
      <c r="M88" s="10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2" t="s">
        <v>224</v>
      </c>
      <c r="B89" s="12" t="s">
        <v>225</v>
      </c>
      <c r="C89" s="13" t="s">
        <v>226</v>
      </c>
      <c r="D89" s="11" t="s">
        <v>227</v>
      </c>
      <c r="E89" s="12" t="s">
        <v>209</v>
      </c>
      <c r="F89" s="14">
        <v>5.0</v>
      </c>
      <c r="G89" s="9">
        <v>83.0</v>
      </c>
      <c r="H89" s="10"/>
      <c r="I89" s="10"/>
      <c r="J89" s="9" t="s">
        <v>48</v>
      </c>
      <c r="K89" s="9">
        <v>54.0</v>
      </c>
      <c r="L89" s="10"/>
      <c r="M89" s="10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6"/>
      <c r="B90" s="6"/>
      <c r="C90" s="7"/>
      <c r="D90" s="6"/>
      <c r="E90" s="6"/>
      <c r="F90" s="8"/>
      <c r="G90" s="10"/>
      <c r="H90" s="10"/>
      <c r="I90" s="10"/>
      <c r="J90" s="9" t="s">
        <v>50</v>
      </c>
      <c r="K90" s="9">
        <v>69.0</v>
      </c>
      <c r="L90" s="10"/>
      <c r="M90" s="10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6" t="s">
        <v>228</v>
      </c>
      <c r="B91" s="6" t="s">
        <v>229</v>
      </c>
      <c r="C91" s="7" t="s">
        <v>230</v>
      </c>
      <c r="D91" s="6" t="s">
        <v>231</v>
      </c>
      <c r="E91" s="6" t="s">
        <v>209</v>
      </c>
      <c r="F91" s="8">
        <v>5.0</v>
      </c>
      <c r="G91" s="9">
        <v>70.0</v>
      </c>
      <c r="H91" s="9" t="s">
        <v>72</v>
      </c>
      <c r="I91" s="9">
        <v>76.0</v>
      </c>
      <c r="J91" s="9" t="s">
        <v>19</v>
      </c>
      <c r="K91" s="9">
        <v>64.0</v>
      </c>
      <c r="L91" s="10"/>
      <c r="M91" s="10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2"/>
      <c r="B92" s="12"/>
      <c r="C92" s="13"/>
      <c r="D92" s="12"/>
      <c r="E92" s="12"/>
      <c r="F92" s="14"/>
      <c r="G92" s="9"/>
      <c r="H92" s="9" t="s">
        <v>25</v>
      </c>
      <c r="I92" s="9">
        <v>72.0</v>
      </c>
      <c r="J92" s="10"/>
      <c r="K92" s="10"/>
      <c r="L92" s="10"/>
      <c r="M92" s="10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2"/>
      <c r="B93" s="12"/>
      <c r="C93" s="13"/>
      <c r="D93" s="12"/>
      <c r="E93" s="12"/>
      <c r="F93" s="14"/>
      <c r="G93" s="9"/>
      <c r="H93" s="9" t="s">
        <v>49</v>
      </c>
      <c r="I93" s="9">
        <v>72.0</v>
      </c>
      <c r="J93" s="10"/>
      <c r="K93" s="10"/>
      <c r="L93" s="10"/>
      <c r="M93" s="10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2"/>
      <c r="B94" s="12"/>
      <c r="C94" s="13"/>
      <c r="D94" s="12"/>
      <c r="E94" s="12"/>
      <c r="F94" s="14"/>
      <c r="G94" s="9"/>
      <c r="H94" s="9" t="s">
        <v>66</v>
      </c>
      <c r="I94" s="9">
        <v>69.0</v>
      </c>
      <c r="J94" s="10"/>
      <c r="K94" s="10"/>
      <c r="L94" s="10"/>
      <c r="M94" s="10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2" t="s">
        <v>232</v>
      </c>
      <c r="B95" s="12" t="s">
        <v>233</v>
      </c>
      <c r="C95" s="13" t="s">
        <v>234</v>
      </c>
      <c r="D95" s="12" t="s">
        <v>235</v>
      </c>
      <c r="E95" s="12" t="s">
        <v>236</v>
      </c>
      <c r="F95" s="14">
        <v>5.0</v>
      </c>
      <c r="G95" s="9">
        <v>66.0</v>
      </c>
      <c r="H95" s="9" t="s">
        <v>72</v>
      </c>
      <c r="I95" s="9">
        <v>60.0</v>
      </c>
      <c r="J95" s="9" t="s">
        <v>50</v>
      </c>
      <c r="K95" s="9">
        <v>52.0</v>
      </c>
      <c r="L95" s="9" t="s">
        <v>135</v>
      </c>
      <c r="M95" s="9">
        <v>56.0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6"/>
      <c r="B96" s="6"/>
      <c r="C96" s="7"/>
      <c r="D96" s="5"/>
      <c r="E96" s="6"/>
      <c r="F96" s="8"/>
      <c r="G96" s="9"/>
      <c r="H96" s="9" t="s">
        <v>25</v>
      </c>
      <c r="I96" s="9">
        <v>78.0</v>
      </c>
      <c r="J96" s="9" t="s">
        <v>19</v>
      </c>
      <c r="K96" s="9">
        <v>57.0</v>
      </c>
      <c r="L96" s="10"/>
      <c r="M96" s="10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6"/>
      <c r="B97" s="6"/>
      <c r="C97" s="7"/>
      <c r="D97" s="5"/>
      <c r="E97" s="6"/>
      <c r="F97" s="8"/>
      <c r="G97" s="9"/>
      <c r="H97" s="9" t="s">
        <v>49</v>
      </c>
      <c r="I97" s="9">
        <v>67.0</v>
      </c>
      <c r="J97" s="10"/>
      <c r="K97" s="10"/>
      <c r="L97" s="10"/>
      <c r="M97" s="10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6"/>
      <c r="B98" s="6"/>
      <c r="C98" s="7"/>
      <c r="D98" s="5"/>
      <c r="E98" s="6"/>
      <c r="F98" s="8"/>
      <c r="G98" s="9"/>
      <c r="H98" s="9" t="s">
        <v>66</v>
      </c>
      <c r="I98" s="9">
        <v>64.0</v>
      </c>
      <c r="J98" s="10"/>
      <c r="K98" s="10"/>
      <c r="L98" s="10"/>
      <c r="M98" s="10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6" t="s">
        <v>237</v>
      </c>
      <c r="B99" s="6" t="s">
        <v>238</v>
      </c>
      <c r="C99" s="7" t="s">
        <v>239</v>
      </c>
      <c r="D99" s="5" t="s">
        <v>240</v>
      </c>
      <c r="E99" s="6" t="s">
        <v>218</v>
      </c>
      <c r="F99" s="8">
        <v>5.0</v>
      </c>
      <c r="G99" s="9">
        <v>66.0</v>
      </c>
      <c r="H99" s="9" t="s">
        <v>72</v>
      </c>
      <c r="I99" s="9">
        <v>70.0</v>
      </c>
      <c r="J99" s="9" t="s">
        <v>50</v>
      </c>
      <c r="K99" s="9">
        <v>66.0</v>
      </c>
      <c r="L99" s="10"/>
      <c r="M99" s="10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2"/>
      <c r="B100" s="12"/>
      <c r="C100" s="13"/>
      <c r="D100" s="11"/>
      <c r="E100" s="12"/>
      <c r="F100" s="14"/>
      <c r="G100" s="9"/>
      <c r="H100" s="9" t="s">
        <v>47</v>
      </c>
      <c r="I100" s="9">
        <v>66.0</v>
      </c>
      <c r="J100" s="10"/>
      <c r="K100" s="10"/>
      <c r="L100" s="10"/>
      <c r="M100" s="10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2"/>
      <c r="B101" s="12"/>
      <c r="C101" s="13"/>
      <c r="D101" s="11"/>
      <c r="E101" s="12"/>
      <c r="F101" s="14"/>
      <c r="G101" s="9"/>
      <c r="H101" s="9" t="s">
        <v>25</v>
      </c>
      <c r="I101" s="9">
        <v>74.0</v>
      </c>
      <c r="J101" s="10"/>
      <c r="K101" s="10"/>
      <c r="L101" s="10"/>
      <c r="M101" s="10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2"/>
      <c r="B102" s="12"/>
      <c r="C102" s="13"/>
      <c r="D102" s="11"/>
      <c r="E102" s="12"/>
      <c r="F102" s="14"/>
      <c r="G102" s="9"/>
      <c r="H102" s="9" t="s">
        <v>49</v>
      </c>
      <c r="I102" s="9">
        <v>67.0</v>
      </c>
      <c r="J102" s="10"/>
      <c r="K102" s="10"/>
      <c r="L102" s="10"/>
      <c r="M102" s="10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2"/>
      <c r="B103" s="12"/>
      <c r="C103" s="13"/>
      <c r="D103" s="11"/>
      <c r="E103" s="12"/>
      <c r="F103" s="14"/>
      <c r="G103" s="9"/>
      <c r="H103" s="9" t="s">
        <v>66</v>
      </c>
      <c r="I103" s="9">
        <v>50.0</v>
      </c>
      <c r="J103" s="10"/>
      <c r="K103" s="10"/>
      <c r="L103" s="10"/>
      <c r="M103" s="10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3" t="s">
        <v>241</v>
      </c>
      <c r="B104" s="23" t="s">
        <v>242</v>
      </c>
      <c r="C104" s="24" t="s">
        <v>243</v>
      </c>
      <c r="D104" s="22" t="s">
        <v>244</v>
      </c>
      <c r="E104" s="23" t="s">
        <v>245</v>
      </c>
      <c r="F104" s="25">
        <v>2.0</v>
      </c>
      <c r="G104" s="26">
        <v>87.0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30" t="s">
        <v>246</v>
      </c>
      <c r="B105" s="30" t="s">
        <v>247</v>
      </c>
      <c r="C105" s="31" t="s">
        <v>248</v>
      </c>
      <c r="D105" s="30"/>
      <c r="E105" s="30" t="s">
        <v>209</v>
      </c>
      <c r="F105" s="32">
        <v>5.0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23" t="s">
        <v>249</v>
      </c>
      <c r="B106" s="23" t="s">
        <v>250</v>
      </c>
      <c r="C106" s="24" t="s">
        <v>251</v>
      </c>
      <c r="D106" s="22" t="s">
        <v>252</v>
      </c>
      <c r="E106" s="23" t="s">
        <v>253</v>
      </c>
      <c r="F106" s="25">
        <v>5.0</v>
      </c>
      <c r="G106" s="26">
        <v>88.0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>
      <c r="A107" s="5" t="s">
        <v>149</v>
      </c>
      <c r="B107" s="6" t="s">
        <v>254</v>
      </c>
      <c r="C107" s="7" t="s">
        <v>255</v>
      </c>
      <c r="D107" s="6" t="s">
        <v>256</v>
      </c>
      <c r="E107" s="6" t="s">
        <v>257</v>
      </c>
      <c r="F107" s="8">
        <v>3.0</v>
      </c>
      <c r="G107" s="9">
        <v>63.0</v>
      </c>
      <c r="H107" s="9" t="s">
        <v>25</v>
      </c>
      <c r="I107" s="9">
        <v>5.0</v>
      </c>
      <c r="J107" s="10"/>
      <c r="K107" s="10"/>
      <c r="L107" s="9" t="s">
        <v>79</v>
      </c>
      <c r="M107" s="9">
        <v>59.0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2"/>
      <c r="B108" s="12"/>
      <c r="C108" s="13"/>
      <c r="D108" s="11"/>
      <c r="E108" s="12"/>
      <c r="F108" s="14"/>
      <c r="G108" s="9"/>
      <c r="H108" s="9" t="s">
        <v>49</v>
      </c>
      <c r="I108" s="9">
        <v>60.0</v>
      </c>
      <c r="J108" s="10"/>
      <c r="K108" s="10"/>
      <c r="L108" s="9" t="s">
        <v>28</v>
      </c>
      <c r="M108" s="9">
        <v>57.0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2"/>
      <c r="B109" s="12"/>
      <c r="C109" s="13"/>
      <c r="D109" s="11"/>
      <c r="E109" s="12"/>
      <c r="F109" s="14"/>
      <c r="G109" s="9"/>
      <c r="H109" s="9" t="s">
        <v>66</v>
      </c>
      <c r="I109" s="9">
        <v>64.0</v>
      </c>
      <c r="J109" s="10"/>
      <c r="K109" s="10"/>
      <c r="L109" s="10"/>
      <c r="M109" s="10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2"/>
      <c r="B110" s="12"/>
      <c r="C110" s="13"/>
      <c r="D110" s="11"/>
      <c r="E110" s="12"/>
      <c r="F110" s="14"/>
      <c r="G110" s="9"/>
      <c r="H110" s="9" t="s">
        <v>47</v>
      </c>
      <c r="I110" s="9">
        <v>84.0</v>
      </c>
      <c r="J110" s="10"/>
      <c r="K110" s="10"/>
      <c r="L110" s="10"/>
      <c r="M110" s="10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2" t="s">
        <v>258</v>
      </c>
      <c r="B111" s="12" t="s">
        <v>259</v>
      </c>
      <c r="C111" s="13" t="s">
        <v>260</v>
      </c>
      <c r="D111" s="11" t="s">
        <v>261</v>
      </c>
      <c r="E111" s="12" t="s">
        <v>94</v>
      </c>
      <c r="F111" s="14">
        <v>5.0</v>
      </c>
      <c r="G111" s="9">
        <v>72.0</v>
      </c>
      <c r="H111" s="9" t="s">
        <v>49</v>
      </c>
      <c r="I111" s="9">
        <v>43.0</v>
      </c>
      <c r="J111" s="9" t="s">
        <v>19</v>
      </c>
      <c r="K111" s="9">
        <v>53.0</v>
      </c>
      <c r="L111" s="9" t="s">
        <v>79</v>
      </c>
      <c r="M111" s="9">
        <v>35.0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6"/>
      <c r="B112" s="16"/>
      <c r="C112" s="17"/>
      <c r="D112" s="16"/>
      <c r="E112" s="16"/>
      <c r="F112" s="19"/>
      <c r="G112" s="15"/>
      <c r="H112" s="9" t="s">
        <v>66</v>
      </c>
      <c r="I112" s="15">
        <v>67.0</v>
      </c>
      <c r="J112" s="9" t="s">
        <v>48</v>
      </c>
      <c r="K112" s="15">
        <v>66.0</v>
      </c>
      <c r="L112" s="16"/>
      <c r="M112" s="1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21"/>
      <c r="Y112" s="21"/>
      <c r="Z112" s="21"/>
      <c r="AA112" s="21"/>
    </row>
    <row r="113">
      <c r="A113" s="30" t="s">
        <v>262</v>
      </c>
      <c r="B113" s="30" t="s">
        <v>263</v>
      </c>
      <c r="C113" s="31" t="s">
        <v>264</v>
      </c>
      <c r="D113" s="30"/>
      <c r="E113" s="30" t="s">
        <v>77</v>
      </c>
      <c r="F113" s="32">
        <v>4.0</v>
      </c>
      <c r="G113" s="30"/>
      <c r="H113" s="30"/>
      <c r="I113" s="30"/>
      <c r="J113" s="38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12" t="s">
        <v>265</v>
      </c>
      <c r="B114" s="12" t="s">
        <v>266</v>
      </c>
      <c r="C114" s="13" t="s">
        <v>267</v>
      </c>
      <c r="D114" s="11" t="s">
        <v>268</v>
      </c>
      <c r="E114" s="12" t="s">
        <v>65</v>
      </c>
      <c r="F114" s="14">
        <v>3.0</v>
      </c>
      <c r="G114" s="9">
        <v>43.0</v>
      </c>
      <c r="H114" s="9" t="s">
        <v>72</v>
      </c>
      <c r="I114" s="9">
        <v>50.0</v>
      </c>
      <c r="J114" s="9" t="s">
        <v>36</v>
      </c>
      <c r="K114" s="9">
        <v>56.0</v>
      </c>
      <c r="L114" s="9" t="s">
        <v>135</v>
      </c>
      <c r="M114" s="9">
        <v>46.0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6"/>
      <c r="B115" s="6"/>
      <c r="C115" s="7"/>
      <c r="D115" s="5"/>
      <c r="E115" s="6"/>
      <c r="F115" s="8"/>
      <c r="G115" s="9"/>
      <c r="H115" s="9" t="s">
        <v>47</v>
      </c>
      <c r="I115" s="9">
        <v>68.0</v>
      </c>
      <c r="J115" s="9" t="s">
        <v>50</v>
      </c>
      <c r="K115" s="9">
        <v>54.0</v>
      </c>
      <c r="L115" s="10"/>
      <c r="M115" s="10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6"/>
      <c r="B116" s="6"/>
      <c r="C116" s="7"/>
      <c r="D116" s="5"/>
      <c r="E116" s="6"/>
      <c r="F116" s="8"/>
      <c r="G116" s="9"/>
      <c r="H116" s="9" t="s">
        <v>25</v>
      </c>
      <c r="I116" s="9">
        <v>60.0</v>
      </c>
      <c r="J116" s="9" t="s">
        <v>48</v>
      </c>
      <c r="K116" s="9">
        <v>59.0</v>
      </c>
      <c r="L116" s="10"/>
      <c r="M116" s="10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6"/>
      <c r="B117" s="6"/>
      <c r="C117" s="7"/>
      <c r="D117" s="5"/>
      <c r="E117" s="6"/>
      <c r="F117" s="8"/>
      <c r="G117" s="9"/>
      <c r="H117" s="9" t="s">
        <v>49</v>
      </c>
      <c r="I117" s="9">
        <v>80.0</v>
      </c>
      <c r="J117" s="9" t="s">
        <v>19</v>
      </c>
      <c r="K117" s="9">
        <v>64.0</v>
      </c>
      <c r="L117" s="10"/>
      <c r="M117" s="10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6"/>
      <c r="B118" s="6"/>
      <c r="C118" s="7"/>
      <c r="D118" s="5"/>
      <c r="E118" s="6"/>
      <c r="F118" s="8"/>
      <c r="G118" s="10"/>
      <c r="H118" s="10"/>
      <c r="I118" s="10"/>
      <c r="J118" s="10"/>
      <c r="K118" s="10"/>
      <c r="L118" s="10"/>
      <c r="M118" s="10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6" t="s">
        <v>269</v>
      </c>
      <c r="B119" s="6" t="s">
        <v>270</v>
      </c>
      <c r="C119" s="7" t="s">
        <v>271</v>
      </c>
      <c r="D119" s="5" t="s">
        <v>272</v>
      </c>
      <c r="E119" s="6" t="s">
        <v>236</v>
      </c>
      <c r="F119" s="8">
        <v>5.0</v>
      </c>
      <c r="G119" s="9">
        <v>74.0</v>
      </c>
      <c r="H119" s="9" t="s">
        <v>72</v>
      </c>
      <c r="I119" s="9">
        <v>70.0</v>
      </c>
      <c r="J119" s="10"/>
      <c r="K119" s="10"/>
      <c r="L119" s="10"/>
      <c r="M119" s="10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2"/>
      <c r="B120" s="12"/>
      <c r="C120" s="13"/>
      <c r="D120" s="11"/>
      <c r="E120" s="12"/>
      <c r="F120" s="14"/>
      <c r="G120" s="9"/>
      <c r="H120" s="9" t="s">
        <v>25</v>
      </c>
      <c r="I120" s="9">
        <v>84.0</v>
      </c>
      <c r="J120" s="10"/>
      <c r="K120" s="10"/>
      <c r="L120" s="10"/>
      <c r="M120" s="10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2"/>
      <c r="B121" s="12"/>
      <c r="C121" s="13"/>
      <c r="D121" s="11"/>
      <c r="E121" s="12"/>
      <c r="F121" s="14"/>
      <c r="G121" s="9"/>
      <c r="H121" s="9" t="s">
        <v>49</v>
      </c>
      <c r="I121" s="9">
        <v>82.0</v>
      </c>
      <c r="J121" s="10"/>
      <c r="K121" s="10"/>
      <c r="L121" s="10"/>
      <c r="M121" s="10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2" t="s">
        <v>273</v>
      </c>
      <c r="B122" s="12" t="s">
        <v>274</v>
      </c>
      <c r="C122" s="13" t="s">
        <v>275</v>
      </c>
      <c r="D122" s="11" t="s">
        <v>276</v>
      </c>
      <c r="E122" s="12" t="s">
        <v>71</v>
      </c>
      <c r="F122" s="14">
        <v>4.0</v>
      </c>
      <c r="G122" s="9">
        <v>72.0</v>
      </c>
      <c r="H122" s="9" t="s">
        <v>72</v>
      </c>
      <c r="I122" s="9">
        <v>74.0</v>
      </c>
      <c r="J122" s="10"/>
      <c r="K122" s="10"/>
      <c r="L122" s="10"/>
      <c r="M122" s="10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6"/>
      <c r="B123" s="6"/>
      <c r="C123" s="7"/>
      <c r="D123" s="5"/>
      <c r="E123" s="6"/>
      <c r="F123" s="8"/>
      <c r="G123" s="9"/>
      <c r="H123" s="9" t="s">
        <v>26</v>
      </c>
      <c r="I123" s="9">
        <v>74.0</v>
      </c>
      <c r="J123" s="10"/>
      <c r="K123" s="10"/>
      <c r="L123" s="10"/>
      <c r="M123" s="10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6"/>
      <c r="B124" s="6"/>
      <c r="C124" s="7"/>
      <c r="D124" s="5"/>
      <c r="E124" s="6"/>
      <c r="F124" s="8"/>
      <c r="G124" s="9"/>
      <c r="H124" s="9" t="s">
        <v>49</v>
      </c>
      <c r="I124" s="9">
        <v>75.0</v>
      </c>
      <c r="J124" s="10"/>
      <c r="K124" s="10"/>
      <c r="L124" s="10"/>
      <c r="M124" s="10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6" t="s">
        <v>277</v>
      </c>
      <c r="B125" s="6" t="s">
        <v>278</v>
      </c>
      <c r="C125" s="7" t="s">
        <v>279</v>
      </c>
      <c r="D125" s="5" t="s">
        <v>280</v>
      </c>
      <c r="E125" s="6" t="s">
        <v>94</v>
      </c>
      <c r="F125" s="8">
        <v>5.0</v>
      </c>
      <c r="G125" s="9">
        <v>62.0</v>
      </c>
      <c r="H125" s="9" t="s">
        <v>72</v>
      </c>
      <c r="I125" s="9">
        <v>74.0</v>
      </c>
      <c r="J125" s="9" t="s">
        <v>36</v>
      </c>
      <c r="K125" s="9">
        <v>64.0</v>
      </c>
      <c r="L125" s="9" t="s">
        <v>79</v>
      </c>
      <c r="M125" s="9">
        <v>53.0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2"/>
      <c r="B126" s="12"/>
      <c r="C126" s="13"/>
      <c r="D126" s="12"/>
      <c r="E126" s="12"/>
      <c r="F126" s="14"/>
      <c r="G126" s="9"/>
      <c r="H126" s="9" t="s">
        <v>47</v>
      </c>
      <c r="I126" s="9">
        <v>73.0</v>
      </c>
      <c r="J126" s="9" t="s">
        <v>19</v>
      </c>
      <c r="K126" s="9">
        <v>47.0</v>
      </c>
      <c r="L126" s="10"/>
      <c r="M126" s="10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2"/>
      <c r="B127" s="12"/>
      <c r="C127" s="13"/>
      <c r="D127" s="12"/>
      <c r="E127" s="12"/>
      <c r="F127" s="14"/>
      <c r="G127" s="9"/>
      <c r="H127" s="9" t="s">
        <v>25</v>
      </c>
      <c r="I127" s="9">
        <v>72.0</v>
      </c>
      <c r="J127" s="10"/>
      <c r="K127" s="10"/>
      <c r="L127" s="10"/>
      <c r="M127" s="10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2"/>
      <c r="B128" s="12"/>
      <c r="C128" s="13"/>
      <c r="D128" s="12"/>
      <c r="E128" s="12"/>
      <c r="F128" s="14"/>
      <c r="G128" s="9"/>
      <c r="H128" s="9" t="s">
        <v>49</v>
      </c>
      <c r="I128" s="9">
        <v>67.0</v>
      </c>
      <c r="J128" s="10"/>
      <c r="K128" s="10"/>
      <c r="L128" s="10"/>
      <c r="M128" s="10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2"/>
      <c r="B129" s="12"/>
      <c r="C129" s="13"/>
      <c r="D129" s="12"/>
      <c r="E129" s="12"/>
      <c r="F129" s="14"/>
      <c r="G129" s="9"/>
      <c r="H129" s="9" t="s">
        <v>66</v>
      </c>
      <c r="I129" s="9">
        <v>46.0</v>
      </c>
      <c r="J129" s="10"/>
      <c r="K129" s="10"/>
      <c r="L129" s="10"/>
      <c r="M129" s="10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2" t="s">
        <v>281</v>
      </c>
      <c r="B130" s="12" t="s">
        <v>282</v>
      </c>
      <c r="C130" s="13" t="s">
        <v>283</v>
      </c>
      <c r="D130" s="12" t="s">
        <v>284</v>
      </c>
      <c r="E130" s="12" t="s">
        <v>77</v>
      </c>
      <c r="F130" s="14">
        <v>4.0</v>
      </c>
      <c r="G130" s="9">
        <v>70.0</v>
      </c>
      <c r="H130" s="9" t="s">
        <v>49</v>
      </c>
      <c r="I130" s="9">
        <v>77.0</v>
      </c>
      <c r="J130" s="10"/>
      <c r="K130" s="10"/>
      <c r="L130" s="10"/>
      <c r="M130" s="10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6"/>
      <c r="B131" s="6"/>
      <c r="C131" s="7"/>
      <c r="D131" s="5"/>
      <c r="E131" s="6"/>
      <c r="F131" s="8"/>
      <c r="G131" s="9"/>
      <c r="H131" s="9" t="s">
        <v>25</v>
      </c>
      <c r="I131" s="9">
        <v>72.0</v>
      </c>
      <c r="J131" s="10"/>
      <c r="K131" s="10"/>
      <c r="L131" s="10"/>
      <c r="M131" s="10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6" t="s">
        <v>285</v>
      </c>
      <c r="B132" s="6" t="s">
        <v>286</v>
      </c>
      <c r="C132" s="7" t="s">
        <v>287</v>
      </c>
      <c r="D132" s="5" t="s">
        <v>288</v>
      </c>
      <c r="E132" s="6" t="s">
        <v>289</v>
      </c>
      <c r="F132" s="8">
        <v>3.0</v>
      </c>
      <c r="G132" s="9">
        <v>70.0</v>
      </c>
      <c r="H132" s="9" t="s">
        <v>49</v>
      </c>
      <c r="I132" s="9">
        <v>77.0</v>
      </c>
      <c r="J132" s="9" t="s">
        <v>50</v>
      </c>
      <c r="K132" s="9">
        <v>66.0</v>
      </c>
      <c r="L132" s="10"/>
      <c r="M132" s="10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1"/>
      <c r="B133" s="12"/>
      <c r="C133" s="13"/>
      <c r="D133" s="11"/>
      <c r="E133" s="12"/>
      <c r="F133" s="14"/>
      <c r="G133" s="9"/>
      <c r="H133" s="9" t="s">
        <v>66</v>
      </c>
      <c r="I133" s="9">
        <v>66.0</v>
      </c>
      <c r="J133" s="9" t="s">
        <v>48</v>
      </c>
      <c r="K133" s="9">
        <v>61.0</v>
      </c>
      <c r="L133" s="10"/>
      <c r="M133" s="10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1" t="s">
        <v>281</v>
      </c>
      <c r="B134" s="12" t="s">
        <v>290</v>
      </c>
      <c r="C134" s="13" t="s">
        <v>291</v>
      </c>
      <c r="D134" s="11" t="s">
        <v>292</v>
      </c>
      <c r="E134" s="12" t="s">
        <v>257</v>
      </c>
      <c r="F134" s="14">
        <v>3.0</v>
      </c>
      <c r="G134" s="9">
        <v>68.0</v>
      </c>
      <c r="H134" s="9" t="s">
        <v>72</v>
      </c>
      <c r="I134" s="9">
        <v>70.0</v>
      </c>
      <c r="J134" s="9" t="s">
        <v>50</v>
      </c>
      <c r="K134" s="9">
        <v>56.0</v>
      </c>
      <c r="L134" s="10"/>
      <c r="M134" s="10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6"/>
      <c r="B135" s="6"/>
      <c r="C135" s="7"/>
      <c r="D135" s="5"/>
      <c r="E135" s="6"/>
      <c r="F135" s="8"/>
      <c r="G135" s="9"/>
      <c r="H135" s="9" t="s">
        <v>49</v>
      </c>
      <c r="I135" s="9">
        <v>83.0</v>
      </c>
      <c r="J135" s="10"/>
      <c r="K135" s="10"/>
      <c r="L135" s="10"/>
      <c r="M135" s="10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6"/>
      <c r="B136" s="6"/>
      <c r="C136" s="7"/>
      <c r="D136" s="5"/>
      <c r="E136" s="6"/>
      <c r="F136" s="8"/>
      <c r="G136" s="9"/>
      <c r="H136" s="9" t="s">
        <v>66</v>
      </c>
      <c r="I136" s="9">
        <v>73.0</v>
      </c>
      <c r="J136" s="10"/>
      <c r="K136" s="10"/>
      <c r="L136" s="10"/>
      <c r="M136" s="10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6" t="s">
        <v>293</v>
      </c>
      <c r="B137" s="6" t="s">
        <v>294</v>
      </c>
      <c r="C137" s="7" t="s">
        <v>295</v>
      </c>
      <c r="D137" s="5" t="s">
        <v>296</v>
      </c>
      <c r="E137" s="6" t="s">
        <v>297</v>
      </c>
      <c r="F137" s="8">
        <v>4.0</v>
      </c>
      <c r="G137" s="9">
        <v>75.0</v>
      </c>
      <c r="H137" s="9" t="s">
        <v>49</v>
      </c>
      <c r="I137" s="9">
        <v>63.0</v>
      </c>
      <c r="J137" s="10"/>
      <c r="K137" s="10"/>
      <c r="L137" s="10"/>
      <c r="M137" s="10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1" t="s">
        <v>298</v>
      </c>
      <c r="B138" s="12" t="s">
        <v>299</v>
      </c>
      <c r="C138" s="13" t="s">
        <v>300</v>
      </c>
      <c r="D138" s="11" t="s">
        <v>301</v>
      </c>
      <c r="E138" s="12" t="s">
        <v>302</v>
      </c>
      <c r="F138" s="14">
        <v>3.0</v>
      </c>
      <c r="G138" s="9">
        <v>58.0</v>
      </c>
      <c r="H138" s="9" t="s">
        <v>49</v>
      </c>
      <c r="I138" s="9">
        <v>82.0</v>
      </c>
      <c r="J138" s="9" t="s">
        <v>50</v>
      </c>
      <c r="K138" s="9">
        <v>66.0</v>
      </c>
      <c r="L138" s="10"/>
      <c r="M138" s="10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6"/>
      <c r="C139" s="7"/>
      <c r="D139" s="5"/>
      <c r="E139" s="6"/>
      <c r="F139" s="8"/>
      <c r="G139" s="9"/>
      <c r="H139" s="9" t="s">
        <v>66</v>
      </c>
      <c r="I139" s="9">
        <v>71.0</v>
      </c>
      <c r="J139" s="10"/>
      <c r="K139" s="10"/>
      <c r="L139" s="10"/>
      <c r="M139" s="10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 t="s">
        <v>303</v>
      </c>
      <c r="B140" s="6" t="s">
        <v>304</v>
      </c>
      <c r="C140" s="7" t="s">
        <v>305</v>
      </c>
      <c r="D140" s="5" t="s">
        <v>306</v>
      </c>
      <c r="E140" s="6" t="s">
        <v>307</v>
      </c>
      <c r="F140" s="8">
        <v>4.0</v>
      </c>
      <c r="G140" s="9">
        <v>71.0</v>
      </c>
      <c r="H140" s="9" t="s">
        <v>49</v>
      </c>
      <c r="I140" s="9">
        <v>58.0</v>
      </c>
      <c r="J140" s="9" t="s">
        <v>48</v>
      </c>
      <c r="K140" s="9">
        <v>64.0</v>
      </c>
      <c r="L140" s="10"/>
      <c r="M140" s="10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1"/>
      <c r="B141" s="12"/>
      <c r="C141" s="13"/>
      <c r="D141" s="12"/>
      <c r="E141" s="12"/>
      <c r="F141" s="14"/>
      <c r="G141" s="9"/>
      <c r="H141" s="9" t="s">
        <v>26</v>
      </c>
      <c r="I141" s="9">
        <v>81.0</v>
      </c>
      <c r="J141" s="10"/>
      <c r="K141" s="10"/>
      <c r="L141" s="10"/>
      <c r="M141" s="10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1"/>
      <c r="B142" s="12"/>
      <c r="C142" s="13"/>
      <c r="D142" s="12"/>
      <c r="E142" s="12"/>
      <c r="F142" s="14"/>
      <c r="G142" s="9"/>
      <c r="H142" s="9" t="s">
        <v>25</v>
      </c>
      <c r="I142" s="9">
        <v>78.0</v>
      </c>
      <c r="J142" s="10"/>
      <c r="K142" s="10"/>
      <c r="L142" s="10"/>
      <c r="M142" s="10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29" t="s">
        <v>308</v>
      </c>
      <c r="B143" s="30" t="s">
        <v>309</v>
      </c>
      <c r="C143" s="31" t="s">
        <v>310</v>
      </c>
      <c r="D143" s="30"/>
      <c r="E143" s="30" t="s">
        <v>94</v>
      </c>
      <c r="F143" s="32">
        <v>5.0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22" t="s">
        <v>311</v>
      </c>
      <c r="B144" s="23" t="s">
        <v>312</v>
      </c>
      <c r="C144" s="24" t="s">
        <v>313</v>
      </c>
      <c r="D144" s="22" t="s">
        <v>314</v>
      </c>
      <c r="E144" s="23" t="s">
        <v>315</v>
      </c>
      <c r="F144" s="25">
        <v>11.0</v>
      </c>
      <c r="G144" s="26">
        <v>78.0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>
      <c r="A145" s="23" t="s">
        <v>316</v>
      </c>
      <c r="B145" s="23" t="s">
        <v>317</v>
      </c>
      <c r="C145" s="24" t="s">
        <v>318</v>
      </c>
      <c r="D145" s="22" t="s">
        <v>319</v>
      </c>
      <c r="E145" s="23" t="s">
        <v>297</v>
      </c>
      <c r="F145" s="25">
        <v>4.0</v>
      </c>
      <c r="G145" s="26">
        <v>79.0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>
      <c r="A146" s="6" t="s">
        <v>163</v>
      </c>
      <c r="B146" s="6" t="s">
        <v>320</v>
      </c>
      <c r="C146" s="7" t="s">
        <v>321</v>
      </c>
      <c r="D146" s="6" t="s">
        <v>322</v>
      </c>
      <c r="E146" s="6" t="s">
        <v>297</v>
      </c>
      <c r="F146" s="8">
        <v>4.0</v>
      </c>
      <c r="G146" s="9">
        <v>79.0</v>
      </c>
      <c r="H146" s="9" t="s">
        <v>50</v>
      </c>
      <c r="I146" s="9">
        <v>60.0</v>
      </c>
      <c r="J146" s="10"/>
      <c r="K146" s="10"/>
      <c r="L146" s="10"/>
      <c r="M146" s="10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2" t="s">
        <v>323</v>
      </c>
      <c r="B147" s="12" t="s">
        <v>324</v>
      </c>
      <c r="C147" s="13" t="s">
        <v>325</v>
      </c>
      <c r="D147" s="11" t="s">
        <v>326</v>
      </c>
      <c r="E147" s="12" t="s">
        <v>297</v>
      </c>
      <c r="F147" s="14">
        <v>4.0</v>
      </c>
      <c r="G147" s="9">
        <v>72.0</v>
      </c>
      <c r="H147" s="9" t="s">
        <v>49</v>
      </c>
      <c r="I147" s="9">
        <v>77.0</v>
      </c>
      <c r="J147" s="9" t="s">
        <v>19</v>
      </c>
      <c r="K147" s="9">
        <v>56.0</v>
      </c>
      <c r="L147" s="10"/>
      <c r="M147" s="10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6"/>
      <c r="B148" s="6"/>
      <c r="C148" s="7"/>
      <c r="D148" s="6"/>
      <c r="E148" s="6"/>
      <c r="F148" s="8"/>
      <c r="G148" s="9"/>
      <c r="H148" s="9" t="s">
        <v>25</v>
      </c>
      <c r="I148" s="9">
        <v>80.0</v>
      </c>
      <c r="J148" s="10"/>
      <c r="K148" s="10"/>
      <c r="L148" s="10"/>
      <c r="M148" s="10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6"/>
      <c r="B149" s="6"/>
      <c r="C149" s="7"/>
      <c r="D149" s="6"/>
      <c r="E149" s="6"/>
      <c r="F149" s="8"/>
      <c r="G149" s="9"/>
      <c r="H149" s="9" t="s">
        <v>47</v>
      </c>
      <c r="I149" s="9">
        <v>83.0</v>
      </c>
      <c r="J149" s="10"/>
      <c r="K149" s="10"/>
      <c r="L149" s="10"/>
      <c r="M149" s="10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30" t="s">
        <v>327</v>
      </c>
      <c r="B150" s="30" t="s">
        <v>328</v>
      </c>
      <c r="C150" s="31" t="s">
        <v>329</v>
      </c>
      <c r="D150" s="30"/>
      <c r="E150" s="30" t="s">
        <v>330</v>
      </c>
      <c r="F150" s="32">
        <v>3.0</v>
      </c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12" t="s">
        <v>331</v>
      </c>
      <c r="B151" s="12" t="s">
        <v>332</v>
      </c>
      <c r="C151" s="13" t="s">
        <v>333</v>
      </c>
      <c r="D151" s="11" t="s">
        <v>334</v>
      </c>
      <c r="E151" s="12" t="s">
        <v>209</v>
      </c>
      <c r="F151" s="14">
        <v>5.0</v>
      </c>
      <c r="G151" s="9">
        <v>74.0</v>
      </c>
      <c r="H151" s="9" t="s">
        <v>49</v>
      </c>
      <c r="I151" s="9">
        <v>73.0</v>
      </c>
      <c r="J151" s="10"/>
      <c r="K151" s="10"/>
      <c r="L151" s="10"/>
      <c r="M151" s="10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6"/>
      <c r="B152" s="6"/>
      <c r="C152" s="7"/>
      <c r="D152" s="5"/>
      <c r="E152" s="6"/>
      <c r="F152" s="8"/>
      <c r="G152" s="9"/>
      <c r="H152" s="9" t="s">
        <v>66</v>
      </c>
      <c r="I152" s="9">
        <v>71.0</v>
      </c>
      <c r="J152" s="10"/>
      <c r="K152" s="10"/>
      <c r="L152" s="10"/>
      <c r="M152" s="10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6" t="s">
        <v>335</v>
      </c>
      <c r="B153" s="6" t="s">
        <v>81</v>
      </c>
      <c r="C153" s="7" t="s">
        <v>336</v>
      </c>
      <c r="D153" s="5" t="s">
        <v>337</v>
      </c>
      <c r="E153" s="6" t="s">
        <v>297</v>
      </c>
      <c r="F153" s="8">
        <v>4.0</v>
      </c>
      <c r="G153" s="9">
        <v>77.0</v>
      </c>
      <c r="H153" s="27" t="s">
        <v>49</v>
      </c>
      <c r="I153" s="9">
        <v>72.0</v>
      </c>
      <c r="J153" s="10"/>
      <c r="K153" s="10"/>
      <c r="L153" s="10"/>
      <c r="M153" s="10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2" t="s">
        <v>338</v>
      </c>
      <c r="B154" s="12" t="s">
        <v>339</v>
      </c>
      <c r="C154" s="13" t="s">
        <v>340</v>
      </c>
      <c r="D154" s="11" t="s">
        <v>341</v>
      </c>
      <c r="E154" s="12" t="s">
        <v>297</v>
      </c>
      <c r="F154" s="14">
        <v>4.0</v>
      </c>
      <c r="G154" s="9">
        <v>73.0</v>
      </c>
      <c r="H154" s="27" t="s">
        <v>49</v>
      </c>
      <c r="I154" s="9">
        <v>72.0</v>
      </c>
      <c r="J154" s="10"/>
      <c r="K154" s="10"/>
      <c r="L154" s="10"/>
      <c r="M154" s="10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6"/>
      <c r="B155" s="6"/>
      <c r="C155" s="7"/>
      <c r="D155" s="5"/>
      <c r="E155" s="6"/>
      <c r="F155" s="8"/>
      <c r="G155" s="9"/>
      <c r="H155" s="9" t="s">
        <v>26</v>
      </c>
      <c r="I155" s="9">
        <v>84.0</v>
      </c>
      <c r="J155" s="10"/>
      <c r="K155" s="10"/>
      <c r="L155" s="10"/>
      <c r="M155" s="10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6"/>
      <c r="B156" s="6"/>
      <c r="C156" s="7"/>
      <c r="D156" s="5"/>
      <c r="E156" s="6"/>
      <c r="F156" s="8"/>
      <c r="G156" s="9"/>
      <c r="H156" s="9" t="s">
        <v>25</v>
      </c>
      <c r="I156" s="9">
        <v>50.0</v>
      </c>
      <c r="J156" s="10"/>
      <c r="K156" s="10"/>
      <c r="L156" s="10"/>
      <c r="M156" s="10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6" t="s">
        <v>342</v>
      </c>
      <c r="B157" s="6" t="s">
        <v>343</v>
      </c>
      <c r="C157" s="7" t="s">
        <v>344</v>
      </c>
      <c r="D157" s="5" t="s">
        <v>345</v>
      </c>
      <c r="E157" s="6" t="s">
        <v>77</v>
      </c>
      <c r="F157" s="8">
        <v>4.0</v>
      </c>
      <c r="G157" s="9">
        <v>75.0</v>
      </c>
      <c r="H157" s="10"/>
      <c r="I157" s="10"/>
      <c r="J157" s="9" t="s">
        <v>48</v>
      </c>
      <c r="K157" s="9">
        <v>67.0</v>
      </c>
      <c r="L157" s="10"/>
      <c r="M157" s="10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30" t="s">
        <v>346</v>
      </c>
      <c r="B158" s="30" t="s">
        <v>347</v>
      </c>
      <c r="C158" s="31" t="s">
        <v>348</v>
      </c>
      <c r="D158" s="30"/>
      <c r="E158" s="30" t="s">
        <v>94</v>
      </c>
      <c r="F158" s="32">
        <v>5.0</v>
      </c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6" t="s">
        <v>349</v>
      </c>
      <c r="B159" s="6" t="s">
        <v>350</v>
      </c>
      <c r="C159" s="7" t="s">
        <v>351</v>
      </c>
      <c r="D159" s="5" t="s">
        <v>352</v>
      </c>
      <c r="E159" s="6" t="s">
        <v>94</v>
      </c>
      <c r="F159" s="8">
        <v>5.0</v>
      </c>
      <c r="G159" s="9">
        <v>77.0</v>
      </c>
      <c r="H159" s="9" t="s">
        <v>25</v>
      </c>
      <c r="I159" s="9">
        <v>84.0</v>
      </c>
      <c r="J159" s="9" t="s">
        <v>50</v>
      </c>
      <c r="K159" s="9">
        <v>60.0</v>
      </c>
      <c r="L159" s="9" t="s">
        <v>79</v>
      </c>
      <c r="M159" s="9">
        <v>55.0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2"/>
      <c r="B160" s="12"/>
      <c r="C160" s="13"/>
      <c r="D160" s="11"/>
      <c r="E160" s="12"/>
      <c r="F160" s="14"/>
      <c r="G160" s="9"/>
      <c r="H160" s="9" t="s">
        <v>49</v>
      </c>
      <c r="I160" s="9">
        <v>72.0</v>
      </c>
      <c r="J160" s="9" t="s">
        <v>48</v>
      </c>
      <c r="K160" s="9">
        <v>66.0</v>
      </c>
      <c r="L160" s="10"/>
      <c r="M160" s="10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2"/>
      <c r="B161" s="12"/>
      <c r="C161" s="13"/>
      <c r="D161" s="11"/>
      <c r="E161" s="12"/>
      <c r="F161" s="14"/>
      <c r="G161" s="9"/>
      <c r="H161" s="9" t="s">
        <v>66</v>
      </c>
      <c r="I161" s="9">
        <v>79.0</v>
      </c>
      <c r="J161" s="10"/>
      <c r="K161" s="10"/>
      <c r="L161" s="10"/>
      <c r="M161" s="10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2" t="s">
        <v>353</v>
      </c>
      <c r="B162" s="12" t="s">
        <v>354</v>
      </c>
      <c r="C162" s="13" t="s">
        <v>355</v>
      </c>
      <c r="D162" s="11" t="s">
        <v>356</v>
      </c>
      <c r="E162" s="12" t="s">
        <v>77</v>
      </c>
      <c r="F162" s="14">
        <v>4.0</v>
      </c>
      <c r="G162" s="9">
        <v>70.0</v>
      </c>
      <c r="H162" s="9" t="s">
        <v>47</v>
      </c>
      <c r="I162" s="9">
        <v>84.0</v>
      </c>
      <c r="J162" s="9" t="s">
        <v>50</v>
      </c>
      <c r="K162" s="9">
        <v>59.0</v>
      </c>
      <c r="L162" s="10"/>
      <c r="M162" s="10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6"/>
      <c r="B163" s="6"/>
      <c r="C163" s="7"/>
      <c r="D163" s="6"/>
      <c r="E163" s="6"/>
      <c r="F163" s="8"/>
      <c r="G163" s="9"/>
      <c r="H163" s="9" t="s">
        <v>26</v>
      </c>
      <c r="I163" s="9">
        <v>79.0</v>
      </c>
      <c r="J163" s="9" t="s">
        <v>19</v>
      </c>
      <c r="K163" s="9">
        <v>66.0</v>
      </c>
      <c r="L163" s="10"/>
      <c r="M163" s="10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30" t="s">
        <v>281</v>
      </c>
      <c r="B164" s="30" t="s">
        <v>357</v>
      </c>
      <c r="C164" s="31" t="s">
        <v>358</v>
      </c>
      <c r="D164" s="30"/>
      <c r="E164" s="30" t="s">
        <v>359</v>
      </c>
      <c r="F164" s="32">
        <v>11.0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 t="s">
        <v>360</v>
      </c>
      <c r="B165" s="30" t="s">
        <v>361</v>
      </c>
      <c r="C165" s="31" t="s">
        <v>362</v>
      </c>
      <c r="D165" s="30"/>
      <c r="E165" s="30" t="s">
        <v>297</v>
      </c>
      <c r="F165" s="32">
        <v>4.0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 t="s">
        <v>363</v>
      </c>
      <c r="B166" s="30" t="s">
        <v>364</v>
      </c>
      <c r="C166" s="31" t="s">
        <v>365</v>
      </c>
      <c r="D166" s="30"/>
      <c r="E166" s="30" t="s">
        <v>77</v>
      </c>
      <c r="F166" s="32">
        <v>4.0</v>
      </c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12" t="s">
        <v>366</v>
      </c>
      <c r="B167" s="12" t="s">
        <v>367</v>
      </c>
      <c r="C167" s="13" t="s">
        <v>368</v>
      </c>
      <c r="D167" s="12" t="s">
        <v>369</v>
      </c>
      <c r="E167" s="12" t="s">
        <v>71</v>
      </c>
      <c r="F167" s="14">
        <v>4.0</v>
      </c>
      <c r="G167" s="9">
        <v>70.0</v>
      </c>
      <c r="H167" s="9" t="s">
        <v>26</v>
      </c>
      <c r="I167" s="9">
        <v>79.0</v>
      </c>
      <c r="J167" s="10"/>
      <c r="K167" s="10"/>
      <c r="L167" s="9" t="s">
        <v>105</v>
      </c>
      <c r="M167" s="9">
        <v>56.0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6"/>
      <c r="B168" s="6"/>
      <c r="C168" s="7"/>
      <c r="D168" s="6"/>
      <c r="E168" s="6"/>
      <c r="F168" s="8"/>
      <c r="G168" s="9"/>
      <c r="H168" s="9" t="s">
        <v>49</v>
      </c>
      <c r="I168" s="9">
        <v>73.0</v>
      </c>
      <c r="J168" s="10"/>
      <c r="K168" s="10"/>
      <c r="L168" s="10"/>
      <c r="M168" s="10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6"/>
      <c r="B169" s="6"/>
      <c r="C169" s="7"/>
      <c r="D169" s="6"/>
      <c r="E169" s="6"/>
      <c r="F169" s="8"/>
      <c r="G169" s="9"/>
      <c r="H169" s="9" t="s">
        <v>25</v>
      </c>
      <c r="I169" s="9">
        <v>78.0</v>
      </c>
      <c r="J169" s="10"/>
      <c r="K169" s="10"/>
      <c r="L169" s="10"/>
      <c r="M169" s="10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6" t="s">
        <v>370</v>
      </c>
      <c r="B170" s="6" t="s">
        <v>371</v>
      </c>
      <c r="C170" s="7" t="s">
        <v>372</v>
      </c>
      <c r="D170" s="6" t="s">
        <v>373</v>
      </c>
      <c r="E170" s="6" t="s">
        <v>77</v>
      </c>
      <c r="F170" s="8">
        <v>4.0</v>
      </c>
      <c r="G170" s="9">
        <v>69.0</v>
      </c>
      <c r="H170" s="9" t="s">
        <v>26</v>
      </c>
      <c r="I170" s="9">
        <v>81.0</v>
      </c>
      <c r="J170" s="9" t="s">
        <v>50</v>
      </c>
      <c r="K170" s="9">
        <v>60.0</v>
      </c>
      <c r="L170" s="9" t="s">
        <v>105</v>
      </c>
      <c r="M170" s="9">
        <v>39.0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2"/>
      <c r="B171" s="12"/>
      <c r="C171" s="13"/>
      <c r="D171" s="12"/>
      <c r="E171" s="12"/>
      <c r="F171" s="14"/>
      <c r="G171" s="9"/>
      <c r="H171" s="9" t="s">
        <v>49</v>
      </c>
      <c r="I171" s="9">
        <v>68.0</v>
      </c>
      <c r="J171" s="10"/>
      <c r="K171" s="10"/>
      <c r="L171" s="9" t="s">
        <v>374</v>
      </c>
      <c r="M171" s="9">
        <v>53.0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2"/>
      <c r="B172" s="12"/>
      <c r="C172" s="13"/>
      <c r="D172" s="12"/>
      <c r="E172" s="12"/>
      <c r="F172" s="14"/>
      <c r="G172" s="9"/>
      <c r="H172" s="9" t="s">
        <v>25</v>
      </c>
      <c r="I172" s="9">
        <v>68.0</v>
      </c>
      <c r="J172" s="10"/>
      <c r="K172" s="10"/>
      <c r="L172" s="10"/>
      <c r="M172" s="10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30" t="s">
        <v>375</v>
      </c>
      <c r="B173" s="30" t="s">
        <v>376</v>
      </c>
      <c r="C173" s="31" t="s">
        <v>377</v>
      </c>
      <c r="D173" s="30"/>
      <c r="E173" s="30" t="s">
        <v>378</v>
      </c>
      <c r="F173" s="32">
        <v>3.0</v>
      </c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 t="s">
        <v>379</v>
      </c>
      <c r="B174" s="30" t="s">
        <v>380</v>
      </c>
      <c r="C174" s="31" t="s">
        <v>381</v>
      </c>
      <c r="D174" s="30"/>
      <c r="E174" s="30" t="s">
        <v>71</v>
      </c>
      <c r="F174" s="32">
        <v>4.0</v>
      </c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12" t="s">
        <v>187</v>
      </c>
      <c r="B175" s="12" t="s">
        <v>382</v>
      </c>
      <c r="C175" s="13" t="s">
        <v>383</v>
      </c>
      <c r="D175" s="11" t="s">
        <v>384</v>
      </c>
      <c r="E175" s="12" t="s">
        <v>385</v>
      </c>
      <c r="F175" s="14">
        <v>5.0</v>
      </c>
      <c r="G175" s="9">
        <v>81.0</v>
      </c>
      <c r="H175" s="9" t="s">
        <v>25</v>
      </c>
      <c r="I175" s="9">
        <v>66.0</v>
      </c>
      <c r="J175" s="10"/>
      <c r="K175" s="10"/>
      <c r="L175" s="10"/>
      <c r="M175" s="10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6"/>
      <c r="B176" s="6"/>
      <c r="C176" s="7"/>
      <c r="D176" s="5"/>
      <c r="E176" s="6"/>
      <c r="F176" s="8"/>
      <c r="G176" s="9"/>
      <c r="H176" s="9" t="s">
        <v>49</v>
      </c>
      <c r="I176" s="9">
        <v>78.0</v>
      </c>
      <c r="J176" s="10"/>
      <c r="K176" s="10"/>
      <c r="L176" s="10"/>
      <c r="M176" s="10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6" t="s">
        <v>386</v>
      </c>
      <c r="B177" s="6" t="s">
        <v>387</v>
      </c>
      <c r="C177" s="7" t="s">
        <v>388</v>
      </c>
      <c r="D177" s="5" t="s">
        <v>389</v>
      </c>
      <c r="E177" s="6" t="s">
        <v>77</v>
      </c>
      <c r="F177" s="8">
        <v>4.0</v>
      </c>
      <c r="G177" s="9">
        <v>76.0</v>
      </c>
      <c r="H177" s="9" t="s">
        <v>47</v>
      </c>
      <c r="I177" s="9">
        <v>78.0</v>
      </c>
      <c r="J177" s="9" t="s">
        <v>48</v>
      </c>
      <c r="K177" s="9">
        <v>64.0</v>
      </c>
      <c r="L177" s="9" t="s">
        <v>79</v>
      </c>
      <c r="M177" s="9">
        <v>43.0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2"/>
      <c r="B178" s="39"/>
      <c r="C178" s="13"/>
      <c r="D178" s="11"/>
      <c r="E178" s="12"/>
      <c r="F178" s="14"/>
      <c r="G178" s="9"/>
      <c r="H178" s="9" t="s">
        <v>26</v>
      </c>
      <c r="I178" s="9">
        <v>74.0</v>
      </c>
      <c r="J178" s="10"/>
      <c r="K178" s="10"/>
      <c r="L178" s="9" t="s">
        <v>105</v>
      </c>
      <c r="M178" s="9">
        <v>59.0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2"/>
      <c r="B179" s="39"/>
      <c r="C179" s="13"/>
      <c r="D179" s="11"/>
      <c r="E179" s="12"/>
      <c r="F179" s="14"/>
      <c r="G179" s="9"/>
      <c r="H179" s="9" t="s">
        <v>49</v>
      </c>
      <c r="I179" s="9">
        <v>77.0</v>
      </c>
      <c r="J179" s="10"/>
      <c r="K179" s="10"/>
      <c r="L179" s="10"/>
      <c r="M179" s="10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2"/>
      <c r="B180" s="39"/>
      <c r="C180" s="13"/>
      <c r="D180" s="11"/>
      <c r="E180" s="12"/>
      <c r="F180" s="14"/>
      <c r="G180" s="9"/>
      <c r="H180" s="9" t="s">
        <v>25</v>
      </c>
      <c r="I180" s="9">
        <v>68.0</v>
      </c>
      <c r="J180" s="10"/>
      <c r="K180" s="10"/>
      <c r="L180" s="10"/>
      <c r="M180" s="10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2" t="s">
        <v>390</v>
      </c>
      <c r="B181" s="39" t="s">
        <v>391</v>
      </c>
      <c r="C181" s="13" t="s">
        <v>392</v>
      </c>
      <c r="D181" s="11" t="s">
        <v>393</v>
      </c>
      <c r="E181" s="12" t="s">
        <v>94</v>
      </c>
      <c r="F181" s="14">
        <v>5.0</v>
      </c>
      <c r="G181" s="9">
        <v>67.0</v>
      </c>
      <c r="H181" s="9" t="s">
        <v>72</v>
      </c>
      <c r="I181" s="9">
        <v>54.0</v>
      </c>
      <c r="J181" s="9" t="s">
        <v>36</v>
      </c>
      <c r="K181" s="9">
        <v>69.0</v>
      </c>
      <c r="L181" s="9" t="s">
        <v>79</v>
      </c>
      <c r="M181" s="9">
        <v>59.0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6"/>
      <c r="B182" s="6"/>
      <c r="C182" s="7"/>
      <c r="D182" s="5"/>
      <c r="E182" s="6"/>
      <c r="F182" s="8"/>
      <c r="G182" s="9"/>
      <c r="H182" s="9" t="s">
        <v>47</v>
      </c>
      <c r="I182" s="9">
        <v>82.0</v>
      </c>
      <c r="J182" s="9" t="s">
        <v>50</v>
      </c>
      <c r="K182" s="9">
        <v>69.0</v>
      </c>
      <c r="L182" s="10"/>
      <c r="M182" s="10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6"/>
      <c r="B183" s="6"/>
      <c r="C183" s="7"/>
      <c r="D183" s="5"/>
      <c r="E183" s="6"/>
      <c r="F183" s="8"/>
      <c r="G183" s="9"/>
      <c r="H183" s="9" t="s">
        <v>25</v>
      </c>
      <c r="I183" s="9">
        <v>80.0</v>
      </c>
      <c r="J183" s="10"/>
      <c r="K183" s="10"/>
      <c r="L183" s="10"/>
      <c r="M183" s="10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6"/>
      <c r="B184" s="6"/>
      <c r="C184" s="7"/>
      <c r="D184" s="5"/>
      <c r="E184" s="6"/>
      <c r="F184" s="8"/>
      <c r="G184" s="9"/>
      <c r="H184" s="9" t="s">
        <v>49</v>
      </c>
      <c r="I184" s="9">
        <v>80.0</v>
      </c>
      <c r="J184" s="10"/>
      <c r="K184" s="10"/>
      <c r="L184" s="10"/>
      <c r="M184" s="10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6"/>
      <c r="B185" s="6"/>
      <c r="C185" s="7"/>
      <c r="D185" s="5"/>
      <c r="E185" s="6"/>
      <c r="F185" s="8"/>
      <c r="G185" s="9"/>
      <c r="H185" s="9" t="s">
        <v>66</v>
      </c>
      <c r="I185" s="9">
        <v>57.0</v>
      </c>
      <c r="J185" s="10"/>
      <c r="K185" s="10"/>
      <c r="L185" s="10"/>
      <c r="M185" s="10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6" t="s">
        <v>394</v>
      </c>
      <c r="B186" s="6" t="s">
        <v>395</v>
      </c>
      <c r="C186" s="7" t="s">
        <v>396</v>
      </c>
      <c r="D186" s="5" t="s">
        <v>397</v>
      </c>
      <c r="E186" s="6" t="s">
        <v>398</v>
      </c>
      <c r="F186" s="8">
        <v>5.0</v>
      </c>
      <c r="G186" s="9">
        <v>79.0</v>
      </c>
      <c r="H186" s="9" t="s">
        <v>66</v>
      </c>
      <c r="I186" s="9">
        <v>81.0</v>
      </c>
      <c r="J186" s="10"/>
      <c r="K186" s="10"/>
      <c r="L186" s="10"/>
      <c r="M186" s="10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2" t="s">
        <v>399</v>
      </c>
      <c r="B187" s="12" t="s">
        <v>400</v>
      </c>
      <c r="C187" s="13" t="s">
        <v>401</v>
      </c>
      <c r="D187" s="11" t="s">
        <v>402</v>
      </c>
      <c r="E187" s="12" t="s">
        <v>403</v>
      </c>
      <c r="F187" s="14">
        <v>10.0</v>
      </c>
      <c r="G187" s="9">
        <v>72.0</v>
      </c>
      <c r="H187" s="9" t="s">
        <v>36</v>
      </c>
      <c r="I187" s="9">
        <v>81.0</v>
      </c>
      <c r="J187" s="9" t="s">
        <v>19</v>
      </c>
      <c r="K187" s="9">
        <v>57.0</v>
      </c>
      <c r="L187" s="10"/>
      <c r="M187" s="10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6"/>
      <c r="B188" s="6"/>
      <c r="C188" s="7"/>
      <c r="D188" s="5"/>
      <c r="E188" s="6"/>
      <c r="F188" s="8"/>
      <c r="G188" s="9"/>
      <c r="H188" s="9" t="s">
        <v>49</v>
      </c>
      <c r="I188" s="9">
        <v>68.0</v>
      </c>
      <c r="J188" s="9" t="s">
        <v>79</v>
      </c>
      <c r="K188" s="9">
        <v>66.0</v>
      </c>
      <c r="L188" s="10"/>
      <c r="M188" s="1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6"/>
      <c r="B189" s="6"/>
      <c r="C189" s="7"/>
      <c r="D189" s="5"/>
      <c r="E189" s="6"/>
      <c r="F189" s="8"/>
      <c r="G189" s="9"/>
      <c r="H189" s="9" t="s">
        <v>50</v>
      </c>
      <c r="I189" s="9">
        <v>80.0</v>
      </c>
      <c r="J189" s="10"/>
      <c r="K189" s="10"/>
      <c r="L189" s="10"/>
      <c r="M189" s="1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23" t="s">
        <v>404</v>
      </c>
      <c r="B190" s="23" t="s">
        <v>214</v>
      </c>
      <c r="C190" s="24" t="s">
        <v>405</v>
      </c>
      <c r="D190" s="22" t="s">
        <v>406</v>
      </c>
      <c r="E190" s="23" t="s">
        <v>407</v>
      </c>
      <c r="F190" s="25">
        <v>2.0</v>
      </c>
      <c r="G190" s="26">
        <v>79.0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>
      <c r="A191" s="16" t="s">
        <v>408</v>
      </c>
      <c r="B191" s="16" t="s">
        <v>409</v>
      </c>
      <c r="C191" s="17" t="s">
        <v>410</v>
      </c>
      <c r="D191" s="11" t="s">
        <v>411</v>
      </c>
      <c r="E191" s="16" t="s">
        <v>412</v>
      </c>
      <c r="F191" s="19">
        <v>13.0</v>
      </c>
      <c r="G191" s="15">
        <v>65.0</v>
      </c>
      <c r="H191" s="9" t="s">
        <v>72</v>
      </c>
      <c r="I191" s="15">
        <v>80.0</v>
      </c>
      <c r="J191" s="9" t="s">
        <v>19</v>
      </c>
      <c r="K191" s="15">
        <v>57.0</v>
      </c>
      <c r="L191" s="16"/>
      <c r="M191" s="16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6"/>
      <c r="B192" s="6"/>
      <c r="C192" s="7"/>
      <c r="D192" s="6"/>
      <c r="E192" s="6"/>
      <c r="F192" s="8"/>
      <c r="G192" s="9"/>
      <c r="H192" s="9" t="s">
        <v>49</v>
      </c>
      <c r="I192" s="9">
        <v>62.0</v>
      </c>
      <c r="J192" s="9" t="s">
        <v>105</v>
      </c>
      <c r="K192" s="9">
        <v>64.0</v>
      </c>
      <c r="L192" s="10"/>
      <c r="M192" s="1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30" t="s">
        <v>413</v>
      </c>
      <c r="B193" s="30" t="s">
        <v>414</v>
      </c>
      <c r="C193" s="31" t="s">
        <v>415</v>
      </c>
      <c r="D193" s="30"/>
      <c r="E193" s="30" t="s">
        <v>416</v>
      </c>
      <c r="F193" s="32">
        <v>6.0</v>
      </c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12" t="s">
        <v>417</v>
      </c>
      <c r="B194" s="12" t="s">
        <v>418</v>
      </c>
      <c r="C194" s="13" t="s">
        <v>419</v>
      </c>
      <c r="D194" s="11" t="s">
        <v>420</v>
      </c>
      <c r="E194" s="40" t="s">
        <v>421</v>
      </c>
      <c r="F194" s="14">
        <v>6.0</v>
      </c>
      <c r="G194" s="9">
        <v>66.0</v>
      </c>
      <c r="H194" s="9" t="s">
        <v>72</v>
      </c>
      <c r="I194" s="9">
        <v>70.0</v>
      </c>
      <c r="J194" s="10"/>
      <c r="K194" s="10"/>
      <c r="L194" s="9" t="s">
        <v>135</v>
      </c>
      <c r="M194" s="9">
        <v>52.0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6"/>
      <c r="B195" s="16"/>
      <c r="C195" s="17"/>
      <c r="D195" s="5"/>
      <c r="E195" s="16"/>
      <c r="F195" s="19"/>
      <c r="G195" s="15"/>
      <c r="H195" s="9" t="s">
        <v>47</v>
      </c>
      <c r="I195" s="15">
        <v>79.0</v>
      </c>
      <c r="J195" s="16"/>
      <c r="K195" s="16"/>
      <c r="L195" s="16"/>
      <c r="M195" s="16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16"/>
      <c r="B196" s="16"/>
      <c r="C196" s="17"/>
      <c r="D196" s="5"/>
      <c r="E196" s="16"/>
      <c r="F196" s="19"/>
      <c r="G196" s="15"/>
      <c r="H196" s="9" t="s">
        <v>49</v>
      </c>
      <c r="I196" s="15">
        <v>65.0</v>
      </c>
      <c r="J196" s="16"/>
      <c r="K196" s="16"/>
      <c r="L196" s="16"/>
      <c r="M196" s="16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16" t="s">
        <v>237</v>
      </c>
      <c r="B197" s="16" t="s">
        <v>422</v>
      </c>
      <c r="C197" s="17" t="s">
        <v>423</v>
      </c>
      <c r="D197" s="5" t="s">
        <v>424</v>
      </c>
      <c r="E197" s="16" t="s">
        <v>191</v>
      </c>
      <c r="F197" s="19">
        <v>10.0</v>
      </c>
      <c r="G197" s="15">
        <v>75.0</v>
      </c>
      <c r="H197" s="9" t="s">
        <v>49</v>
      </c>
      <c r="I197" s="15">
        <v>80.0</v>
      </c>
      <c r="J197" s="16"/>
      <c r="K197" s="16"/>
      <c r="L197" s="16"/>
      <c r="M197" s="16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12"/>
      <c r="B198" s="12"/>
      <c r="C198" s="13"/>
      <c r="D198" s="11"/>
      <c r="E198" s="40"/>
      <c r="F198" s="14"/>
      <c r="G198" s="9"/>
      <c r="H198" s="9" t="s">
        <v>50</v>
      </c>
      <c r="I198" s="9">
        <v>54.0</v>
      </c>
      <c r="J198" s="10"/>
      <c r="K198" s="10"/>
      <c r="L198" s="10"/>
      <c r="M198" s="1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2" t="s">
        <v>425</v>
      </c>
      <c r="B199" s="12" t="s">
        <v>426</v>
      </c>
      <c r="C199" s="13" t="s">
        <v>427</v>
      </c>
      <c r="D199" s="11" t="s">
        <v>428</v>
      </c>
      <c r="E199" s="40" t="s">
        <v>429</v>
      </c>
      <c r="F199" s="14">
        <v>3.0</v>
      </c>
      <c r="G199" s="9">
        <v>72.0</v>
      </c>
      <c r="H199" s="9" t="s">
        <v>72</v>
      </c>
      <c r="I199" s="9">
        <v>84.0</v>
      </c>
      <c r="J199" s="9" t="s">
        <v>36</v>
      </c>
      <c r="K199" s="9">
        <v>69.0</v>
      </c>
      <c r="L199" s="10"/>
      <c r="M199" s="1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6"/>
      <c r="B200" s="6"/>
      <c r="C200" s="7"/>
      <c r="D200" s="5"/>
      <c r="E200" s="6"/>
      <c r="F200" s="8"/>
      <c r="G200" s="9"/>
      <c r="H200" s="9" t="s">
        <v>49</v>
      </c>
      <c r="I200" s="9">
        <v>68.0</v>
      </c>
      <c r="J200" s="9" t="s">
        <v>19</v>
      </c>
      <c r="K200" s="9">
        <v>69.0</v>
      </c>
      <c r="L200" s="10"/>
      <c r="M200" s="10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6"/>
      <c r="B201" s="6"/>
      <c r="C201" s="7"/>
      <c r="D201" s="5"/>
      <c r="E201" s="6"/>
      <c r="F201" s="8"/>
      <c r="G201" s="9"/>
      <c r="H201" s="9" t="s">
        <v>66</v>
      </c>
      <c r="I201" s="9">
        <v>57.0</v>
      </c>
      <c r="J201" s="10"/>
      <c r="K201" s="10"/>
      <c r="L201" s="10"/>
      <c r="M201" s="10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6"/>
      <c r="B202" s="6"/>
      <c r="C202" s="7"/>
      <c r="D202" s="5"/>
      <c r="E202" s="6"/>
      <c r="F202" s="8"/>
      <c r="G202" s="9"/>
      <c r="H202" s="9" t="s">
        <v>25</v>
      </c>
      <c r="I202" s="9">
        <v>72.0</v>
      </c>
      <c r="J202" s="10"/>
      <c r="K202" s="10"/>
      <c r="L202" s="10"/>
      <c r="M202" s="10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6" t="s">
        <v>430</v>
      </c>
      <c r="B203" s="6" t="s">
        <v>431</v>
      </c>
      <c r="C203" s="7" t="s">
        <v>432</v>
      </c>
      <c r="D203" s="5" t="s">
        <v>433</v>
      </c>
      <c r="E203" s="6" t="s">
        <v>434</v>
      </c>
      <c r="F203" s="8">
        <v>5.0</v>
      </c>
      <c r="G203" s="9">
        <v>72.0</v>
      </c>
      <c r="H203" s="9" t="s">
        <v>25</v>
      </c>
      <c r="I203" s="9">
        <v>72.0</v>
      </c>
      <c r="J203" s="10"/>
      <c r="K203" s="10"/>
      <c r="L203" s="10"/>
      <c r="M203" s="10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2"/>
      <c r="B204" s="12"/>
      <c r="C204" s="13"/>
      <c r="D204" s="11"/>
      <c r="E204" s="12"/>
      <c r="F204" s="14"/>
      <c r="G204" s="9"/>
      <c r="H204" s="9" t="s">
        <v>49</v>
      </c>
      <c r="I204" s="9">
        <v>82.0</v>
      </c>
      <c r="J204" s="10"/>
      <c r="K204" s="10"/>
      <c r="L204" s="10"/>
      <c r="M204" s="10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2"/>
      <c r="B205" s="12"/>
      <c r="C205" s="13"/>
      <c r="D205" s="11"/>
      <c r="E205" s="12"/>
      <c r="F205" s="14"/>
      <c r="G205" s="9"/>
      <c r="H205" s="9" t="s">
        <v>66</v>
      </c>
      <c r="I205" s="9">
        <v>76.0</v>
      </c>
      <c r="J205" s="10"/>
      <c r="K205" s="10"/>
      <c r="L205" s="10"/>
      <c r="M205" s="10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2" t="s">
        <v>435</v>
      </c>
      <c r="B206" s="12" t="s">
        <v>436</v>
      </c>
      <c r="C206" s="13" t="s">
        <v>437</v>
      </c>
      <c r="D206" s="11" t="s">
        <v>438</v>
      </c>
      <c r="E206" s="12" t="s">
        <v>398</v>
      </c>
      <c r="F206" s="14">
        <v>5.0</v>
      </c>
      <c r="G206" s="9">
        <v>69.0</v>
      </c>
      <c r="H206" s="9" t="s">
        <v>25</v>
      </c>
      <c r="I206" s="9">
        <v>72.0</v>
      </c>
      <c r="J206" s="9" t="s">
        <v>50</v>
      </c>
      <c r="K206" s="9">
        <v>59.0</v>
      </c>
      <c r="L206" s="9" t="s">
        <v>79</v>
      </c>
      <c r="M206" s="9">
        <v>49.0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6"/>
      <c r="B207" s="6"/>
      <c r="C207" s="7"/>
      <c r="D207" s="5"/>
      <c r="E207" s="6"/>
      <c r="F207" s="8"/>
      <c r="G207" s="9"/>
      <c r="H207" s="9" t="s">
        <v>49</v>
      </c>
      <c r="I207" s="9">
        <v>82.0</v>
      </c>
      <c r="J207" s="9" t="s">
        <v>19</v>
      </c>
      <c r="K207" s="9">
        <v>59.0</v>
      </c>
      <c r="L207" s="10"/>
      <c r="M207" s="10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6"/>
      <c r="B208" s="6"/>
      <c r="C208" s="7"/>
      <c r="D208" s="5"/>
      <c r="E208" s="6"/>
      <c r="F208" s="8"/>
      <c r="G208" s="9"/>
      <c r="H208" s="9" t="s">
        <v>66</v>
      </c>
      <c r="I208" s="9">
        <v>76.0</v>
      </c>
      <c r="J208" s="9" t="s">
        <v>48</v>
      </c>
      <c r="K208" s="9">
        <v>63.0</v>
      </c>
      <c r="L208" s="10"/>
      <c r="M208" s="10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6" t="s">
        <v>73</v>
      </c>
      <c r="B209" s="6" t="s">
        <v>439</v>
      </c>
      <c r="C209" s="7" t="s">
        <v>440</v>
      </c>
      <c r="D209" s="5" t="s">
        <v>441</v>
      </c>
      <c r="E209" s="6" t="s">
        <v>442</v>
      </c>
      <c r="F209" s="8">
        <v>7.0</v>
      </c>
      <c r="G209" s="9">
        <v>70.0</v>
      </c>
      <c r="H209" s="9" t="s">
        <v>72</v>
      </c>
      <c r="I209" s="9">
        <v>80.0</v>
      </c>
      <c r="J209" s="9" t="s">
        <v>19</v>
      </c>
      <c r="K209" s="9">
        <v>67.0</v>
      </c>
      <c r="L209" s="10"/>
      <c r="M209" s="10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2"/>
      <c r="B210" s="12"/>
      <c r="C210" s="13"/>
      <c r="D210" s="11"/>
      <c r="E210" s="40"/>
      <c r="F210" s="14"/>
      <c r="G210" s="9"/>
      <c r="H210" s="9" t="s">
        <v>49</v>
      </c>
      <c r="I210" s="9">
        <v>67.0</v>
      </c>
      <c r="J210" s="10"/>
      <c r="K210" s="10"/>
      <c r="L210" s="10"/>
      <c r="M210" s="10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2"/>
      <c r="B211" s="12"/>
      <c r="C211" s="13"/>
      <c r="D211" s="11"/>
      <c r="E211" s="40"/>
      <c r="F211" s="14"/>
      <c r="G211" s="9"/>
      <c r="H211" s="9" t="s">
        <v>36</v>
      </c>
      <c r="I211" s="9">
        <v>69.0</v>
      </c>
      <c r="J211" s="10"/>
      <c r="K211" s="10"/>
      <c r="L211" s="10"/>
      <c r="M211" s="10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2"/>
      <c r="B212" s="12"/>
      <c r="C212" s="13"/>
      <c r="D212" s="11"/>
      <c r="E212" s="40"/>
      <c r="F212" s="14"/>
      <c r="G212" s="9"/>
      <c r="H212" s="9" t="s">
        <v>25</v>
      </c>
      <c r="I212" s="9">
        <v>74.0</v>
      </c>
      <c r="J212" s="10"/>
      <c r="K212" s="10"/>
      <c r="M212" s="10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2" t="s">
        <v>443</v>
      </c>
      <c r="B213" s="12" t="s">
        <v>444</v>
      </c>
      <c r="C213" s="13" t="s">
        <v>445</v>
      </c>
      <c r="D213" s="11" t="s">
        <v>446</v>
      </c>
      <c r="E213" s="40" t="s">
        <v>359</v>
      </c>
      <c r="F213" s="14">
        <v>3.0</v>
      </c>
      <c r="G213" s="9">
        <v>66.0</v>
      </c>
      <c r="H213" s="9" t="s">
        <v>47</v>
      </c>
      <c r="I213" s="9">
        <v>76.0</v>
      </c>
      <c r="J213" s="10"/>
      <c r="K213" s="10"/>
      <c r="L213" s="9" t="s">
        <v>79</v>
      </c>
      <c r="M213" s="9">
        <v>53.0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6"/>
      <c r="B214" s="6"/>
      <c r="C214" s="7"/>
      <c r="D214" s="5"/>
      <c r="E214" s="6"/>
      <c r="F214" s="8"/>
      <c r="G214" s="9"/>
      <c r="H214" s="9" t="s">
        <v>25</v>
      </c>
      <c r="I214" s="9">
        <v>80.0</v>
      </c>
      <c r="J214" s="10"/>
      <c r="K214" s="10"/>
      <c r="L214" s="10"/>
      <c r="M214" s="10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6"/>
      <c r="B215" s="6"/>
      <c r="C215" s="7"/>
      <c r="D215" s="5"/>
      <c r="E215" s="6"/>
      <c r="F215" s="8"/>
      <c r="G215" s="9"/>
      <c r="H215" s="9" t="s">
        <v>66</v>
      </c>
      <c r="I215" s="9">
        <v>76.0</v>
      </c>
      <c r="J215" s="10"/>
      <c r="K215" s="10"/>
      <c r="L215" s="10"/>
      <c r="M215" s="10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6"/>
      <c r="B216" s="6"/>
      <c r="C216" s="7"/>
      <c r="D216" s="5"/>
      <c r="E216" s="6"/>
      <c r="F216" s="8"/>
      <c r="G216" s="10"/>
      <c r="H216" s="10"/>
      <c r="I216" s="10"/>
      <c r="J216" s="10"/>
      <c r="K216" s="10"/>
      <c r="L216" s="10"/>
      <c r="M216" s="10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6" t="s">
        <v>281</v>
      </c>
      <c r="B217" s="6" t="s">
        <v>447</v>
      </c>
      <c r="C217" s="7" t="s">
        <v>448</v>
      </c>
      <c r="D217" s="5" t="s">
        <v>449</v>
      </c>
      <c r="E217" s="6" t="s">
        <v>450</v>
      </c>
      <c r="F217" s="8">
        <v>2.0</v>
      </c>
      <c r="G217" s="9">
        <v>77.0</v>
      </c>
      <c r="H217" s="9" t="s">
        <v>66</v>
      </c>
      <c r="I217" s="9">
        <v>63.0</v>
      </c>
      <c r="J217" s="9" t="s">
        <v>19</v>
      </c>
      <c r="K217" s="9">
        <v>67.0</v>
      </c>
      <c r="L217" s="10"/>
      <c r="M217" s="10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2"/>
      <c r="B218" s="12"/>
      <c r="C218" s="13"/>
      <c r="D218" s="11"/>
      <c r="E218" s="12"/>
      <c r="F218" s="14"/>
      <c r="G218" s="9"/>
      <c r="H218" s="9" t="s">
        <v>25</v>
      </c>
      <c r="I218" s="9">
        <v>80.0</v>
      </c>
      <c r="J218" s="10"/>
      <c r="K218" s="10"/>
      <c r="L218" s="10"/>
      <c r="M218" s="10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2" t="s">
        <v>451</v>
      </c>
      <c r="B219" s="12" t="s">
        <v>452</v>
      </c>
      <c r="C219" s="13" t="s">
        <v>453</v>
      </c>
      <c r="D219" s="11" t="s">
        <v>454</v>
      </c>
      <c r="E219" s="12" t="s">
        <v>455</v>
      </c>
      <c r="F219" s="14">
        <v>4.0</v>
      </c>
      <c r="G219" s="27">
        <v>71.0</v>
      </c>
      <c r="J219" s="9" t="s">
        <v>19</v>
      </c>
      <c r="K219" s="9">
        <v>51.0</v>
      </c>
      <c r="L219" s="10"/>
      <c r="M219" s="10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23" t="s">
        <v>456</v>
      </c>
      <c r="B220" s="23" t="s">
        <v>457</v>
      </c>
      <c r="C220" s="24" t="s">
        <v>458</v>
      </c>
      <c r="D220" s="22" t="s">
        <v>459</v>
      </c>
      <c r="E220" s="23" t="s">
        <v>460</v>
      </c>
      <c r="F220" s="25">
        <v>6.0</v>
      </c>
      <c r="G220" s="26">
        <v>72.0</v>
      </c>
      <c r="H220" s="41"/>
      <c r="I220" s="23"/>
      <c r="J220" s="26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>
      <c r="A221" s="16" t="s">
        <v>461</v>
      </c>
      <c r="B221" s="17" t="s">
        <v>462</v>
      </c>
      <c r="C221" s="16" t="s">
        <v>463</v>
      </c>
      <c r="D221" s="16" t="s">
        <v>464</v>
      </c>
      <c r="E221" s="16" t="s">
        <v>465</v>
      </c>
      <c r="F221" s="19">
        <v>10.0</v>
      </c>
      <c r="G221" s="15">
        <v>72.0</v>
      </c>
      <c r="H221" s="9" t="s">
        <v>36</v>
      </c>
      <c r="I221" s="15">
        <v>76.0</v>
      </c>
      <c r="J221" s="16"/>
      <c r="K221" s="16"/>
      <c r="L221" s="16"/>
      <c r="M221" s="16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6"/>
      <c r="B222" s="6"/>
      <c r="C222" s="6"/>
      <c r="D222" s="6"/>
      <c r="E222" s="6"/>
      <c r="F222" s="6"/>
      <c r="G222" s="42"/>
      <c r="H222" s="9" t="s">
        <v>49</v>
      </c>
      <c r="I222" s="42">
        <v>70.0</v>
      </c>
      <c r="J222" s="6"/>
      <c r="K222" s="6"/>
      <c r="L222" s="6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E224" s="4"/>
      <c r="F224" s="4"/>
      <c r="G224" s="4"/>
      <c r="H224" s="4" t="str">
        <f>IFERROR(__xludf.DUMMYFUNCTION("UNIQUE(H2:H223)"),"Training &amp; Onboarding")</f>
        <v>Training &amp; Onboarding</v>
      </c>
      <c r="I224" s="4">
        <f>COUNTIF(H2:H223, "Training &amp; Onboarding")</f>
        <v>2</v>
      </c>
      <c r="J224" s="4" t="str">
        <f>IFERROR(__xludf.DUMMYFUNCTION("UNIQUE(J2:J223)"),"Conflict Management")</f>
        <v>Conflict Management</v>
      </c>
      <c r="K224" s="43">
        <f>COUNTIF(J2:J223, "Conflict Management")</f>
        <v>18</v>
      </c>
      <c r="L224" s="4" t="str">
        <f>IFERROR(__xludf.DUMMYFUNCTION("UNIQUE(L2:$L$223)"),"")</f>
        <v/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E225" s="4"/>
      <c r="F225" s="4"/>
      <c r="G225" s="4"/>
      <c r="H225" s="4"/>
      <c r="I225" s="4">
        <f>COUNTIF(H4:H223, "Communication Skills")</f>
        <v>39</v>
      </c>
      <c r="J225" s="4"/>
      <c r="K225" s="43">
        <f>COUNTIF(J2:J223, "Organization Skills")</f>
        <v>2</v>
      </c>
      <c r="L225" s="4" t="str">
        <f>IFERROR(__xludf.DUMMYFUNCTION("""COMPUTED_VALUE"""),"Emotional Self-Awareness")</f>
        <v>Emotional Self-Awareness</v>
      </c>
      <c r="M225" s="4">
        <f>COUNTIF($L2:L223, "Emotional Self-Awareness")</f>
        <v>4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E226" s="4"/>
      <c r="F226" s="4"/>
      <c r="G226" s="4"/>
      <c r="H226" s="4" t="str">
        <f>IFERROR(__xludf.DUMMYFUNCTION("""COMPUTED_VALUE"""),"Communication Skills")</f>
        <v>Communication Skills</v>
      </c>
      <c r="I226" s="4">
        <f>COUNTIF(H4:H223, "Coaching &amp; Mentoring")</f>
        <v>2</v>
      </c>
      <c r="J226" s="4" t="str">
        <f>IFERROR(__xludf.DUMMYFUNCTION("""COMPUTED_VALUE"""),"Organization Skills")</f>
        <v>Organization Skills</v>
      </c>
      <c r="K226" s="43">
        <f>COUNTIF(J4:J223, "Listening Skills")</f>
        <v>5</v>
      </c>
      <c r="L226" s="4" t="str">
        <f>IFERROR(__xludf.DUMMYFUNCTION("""COMPUTED_VALUE"""),"Building Effective Teams")</f>
        <v>Building Effective Teams</v>
      </c>
      <c r="M226" s="4">
        <f>COUNTIF($L4:L224, "Building Effective Teams")</f>
        <v>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E227" s="4"/>
      <c r="F227" s="4"/>
      <c r="G227" s="4"/>
      <c r="H227" s="4" t="str">
        <f>IFERROR(__xludf.DUMMYFUNCTION("""COMPUTED_VALUE"""),"Coaching &amp; Mentoring")</f>
        <v>Coaching &amp; Mentoring</v>
      </c>
      <c r="I227" s="4">
        <f>COUNTIF(H5:H223, "Goal Setting")</f>
        <v>1</v>
      </c>
      <c r="J227" s="4" t="str">
        <f>IFERROR(__xludf.DUMMYFUNCTION("""COMPUTED_VALUE"""),"Listening Skills")</f>
        <v>Listening Skills</v>
      </c>
      <c r="L227" s="4" t="str">
        <f>IFERROR(__xludf.DUMMYFUNCTION("""COMPUTED_VALUE"""),"Negotiating Ability")</f>
        <v>Negotiating Ability</v>
      </c>
      <c r="M227" s="4">
        <f>COUNTIF($L5:L225, "Negotiating Ability")</f>
        <v>12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E228" s="4"/>
      <c r="F228" s="4"/>
      <c r="G228" s="4"/>
      <c r="H228" s="4" t="str">
        <f>IFERROR(__xludf.DUMMYFUNCTION("""COMPUTED_VALUE"""),"Goal Setting")</f>
        <v>Goal Setting</v>
      </c>
      <c r="I228" s="4">
        <f>COUNTIF(H6:H223, "Information Gathering &amp; Analysis")</f>
        <v>7</v>
      </c>
      <c r="J228" s="4" t="str">
        <f>IFERROR(__xludf.DUMMYFUNCTION("""COMPUTED_VALUE"""),"Communication Skills")</f>
        <v>Communication Skills</v>
      </c>
      <c r="K228" s="43">
        <f>COUNTIF(J4:J223, "Communication Skills")</f>
        <v>1</v>
      </c>
      <c r="L228" s="4" t="str">
        <f>IFERROR(__xludf.DUMMYFUNCTION("""COMPUTED_VALUE"""),"Recruitment &amp; Hiring")</f>
        <v>Recruitment &amp; Hiring</v>
      </c>
      <c r="M228" s="4">
        <f>COUNTIF($L6:L226, "Recruitment &amp; Hiring")</f>
        <v>5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E229" s="4"/>
      <c r="F229" s="4"/>
      <c r="G229" s="4"/>
      <c r="H229" s="4" t="str">
        <f>IFERROR(__xludf.DUMMYFUNCTION("""COMPUTED_VALUE"""),"Information Gathering &amp; Analysis")</f>
        <v>Information Gathering &amp; Analysis</v>
      </c>
      <c r="I229" s="4">
        <f>COUNTIF(H7:H223, "Information Gathering &amp; Analysis")</f>
        <v>7</v>
      </c>
      <c r="J229" s="4" t="str">
        <f>IFERROR(__xludf.DUMMYFUNCTION("""COMPUTED_VALUE"""),"Monitoring Employee Performance")</f>
        <v>Monitoring Employee Performance</v>
      </c>
      <c r="K229" s="43">
        <f>COUNTIF(J5:J223, "Monitoring Employee Performance")</f>
        <v>1</v>
      </c>
      <c r="L229" s="4" t="str">
        <f>IFERROR(__xludf.DUMMYFUNCTION("""COMPUTED_VALUE"""),"Resilience/Hardiness")</f>
        <v>Resilience/Hardiness</v>
      </c>
      <c r="M229" s="4">
        <f>COUNTIF($L7:L227, "Resilience/Hardiness")</f>
        <v>5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E230" s="4"/>
      <c r="F230" s="4"/>
      <c r="G230" s="4"/>
      <c r="H230" s="4" t="str">
        <f>IFERROR(__xludf.DUMMYFUNCTION("""COMPUTED_VALUE"""),"Project Management")</f>
        <v>Project Management</v>
      </c>
      <c r="I230" s="4">
        <f>COUNTIF(H8:H223, "Project Management")</f>
        <v>15</v>
      </c>
      <c r="J230" s="4" t="str">
        <f>IFERROR(__xludf.DUMMYFUNCTION("""COMPUTED_VALUE"""),"Measuring &amp; Evaluating Results")</f>
        <v>Measuring &amp; Evaluating Results</v>
      </c>
      <c r="K230" s="43">
        <f>COUNTIF(J6:J223, "Measuring &amp; Evaluating Results")</f>
        <v>16</v>
      </c>
      <c r="L230" s="4" t="str">
        <f>IFERROR(__xludf.DUMMYFUNCTION("""COMPUTED_VALUE"""),"Monitoring Employee Performance")</f>
        <v>Monitoring Employee Performance</v>
      </c>
      <c r="M230" s="4">
        <f>COUNTIF($L8:L228, "Monitoring Employee Performance")</f>
        <v>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E231" s="4"/>
      <c r="F231" s="4"/>
      <c r="G231" s="4"/>
      <c r="H231" s="4" t="str">
        <f>IFERROR(__xludf.DUMMYFUNCTION("""COMPUTED_VALUE"""),"Accountability")</f>
        <v>Accountability</v>
      </c>
      <c r="I231" s="4">
        <f>COUNTIF(H9:H223, "Accountability")</f>
        <v>57</v>
      </c>
      <c r="J231" s="4" t="str">
        <f>IFERROR(__xludf.DUMMYFUNCTION("""COMPUTED_VALUE"""),"Building Effective teams")</f>
        <v>Building Effective teams</v>
      </c>
      <c r="K231" s="43">
        <f>COUNTIF(J7:J223, "Building Effective teams")</f>
        <v>12</v>
      </c>
      <c r="L231" s="4" t="str">
        <f>IFERROR(__xludf.DUMMYFUNCTION("""COMPUTED_VALUE"""),"Listening Skills")</f>
        <v>Listening Skills</v>
      </c>
      <c r="M231" s="4">
        <f>COUNTIF($L9:L229, "Listening Skills")</f>
        <v>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E232" s="4"/>
      <c r="F232" s="4"/>
      <c r="G232" s="4"/>
      <c r="H232" s="4" t="str">
        <f>IFERROR(__xludf.DUMMYFUNCTION("""COMPUTED_VALUE"""),"Measuring &amp; Evaluating Results")</f>
        <v>Measuring &amp; Evaluating Results</v>
      </c>
      <c r="I232" s="4">
        <f>COUNTIF(H10:H223, "Measuring &amp; Evaluating Results")</f>
        <v>7</v>
      </c>
      <c r="J232" s="4" t="str">
        <f>IFERROR(__xludf.DUMMYFUNCTION("""COMPUTED_VALUE"""),"Building Effective Teams")</f>
        <v>Building Effective Teams</v>
      </c>
      <c r="K232" s="43">
        <f>COUNTIF(J8:J223, "Building Effective Teams")</f>
        <v>12</v>
      </c>
      <c r="L232" s="4" t="str">
        <f>IFERROR(__xludf.DUMMYFUNCTION("""COMPUTED_VALUE"""),"Calculated Risk-Taking")</f>
        <v>Calculated Risk-Taking</v>
      </c>
      <c r="M232" s="4">
        <f>COUNTIF($L10:L230, "Calculated Risk-Taking")</f>
        <v>1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E233" s="4"/>
      <c r="F233" s="4"/>
      <c r="G233" s="4"/>
      <c r="H233" s="4" t="str">
        <f>IFERROR(__xludf.DUMMYFUNCTION("""COMPUTED_VALUE"""),"Change Management")</f>
        <v>Change Management</v>
      </c>
      <c r="I233" s="4">
        <f>COUNTIF(H11:H223, "Change Management")</f>
        <v>27</v>
      </c>
      <c r="J233" s="4" t="str">
        <f>IFERROR(__xludf.DUMMYFUNCTION("""COMPUTED_VALUE"""),"Negotiating Ability")</f>
        <v>Negotiating Ability</v>
      </c>
      <c r="K233" s="43">
        <f>COUNTIF(J9:J223, "Negotiating Ability")</f>
        <v>2</v>
      </c>
      <c r="L233" s="4" t="str">
        <f>IFERROR(__xludf.DUMMYFUNCTION("""COMPUTED_VALUE"""),"Coaching &amp; Mentoring")</f>
        <v>Coaching &amp; Mentoring</v>
      </c>
      <c r="M233" s="4">
        <f>COUNTIF($L11:L231, "Coaching &amp; Mentoring")</f>
        <v>1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E234" s="4"/>
      <c r="F234" s="4"/>
      <c r="G234" s="4"/>
      <c r="H234" s="4" t="str">
        <f>IFERROR(__xludf.DUMMYFUNCTION("""COMPUTED_VALUE"""),"Problem-Solving")</f>
        <v>Problem-Solving</v>
      </c>
      <c r="I234" s="4">
        <f>COUNTIF($H12:H$223, "Problem-Solving")</f>
        <v>19</v>
      </c>
      <c r="J234" s="4" t="str">
        <f>IFERROR(__xludf.DUMMYFUNCTION("""COMPUTED_VALUE"""),"Change Management")</f>
        <v>Change Management</v>
      </c>
      <c r="K234" s="43">
        <f>COUNTIF(J10:J223, "Change Management")</f>
        <v>3</v>
      </c>
      <c r="L234" s="4" t="str">
        <f>IFERROR(__xludf.DUMMYFUNCTION("""COMPUTED_VALUE"""),"Supportiveness")</f>
        <v>Supportiveness</v>
      </c>
      <c r="M234" s="4">
        <f>COUNTIF($L12:L232, "Supportiveness")</f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E235" s="4"/>
      <c r="F235" s="4"/>
      <c r="G235" s="4"/>
      <c r="H235" s="4" t="str">
        <f>IFERROR(__xludf.DUMMYFUNCTION("""COMPUTED_VALUE"""),"Organization Skills")</f>
        <v>Organization Skills</v>
      </c>
      <c r="I235" s="4">
        <f>COUNTIF($H13:H$223, "Organization Skills")</f>
        <v>8</v>
      </c>
      <c r="J235" s="4" t="str">
        <f>IFERROR(__xludf.DUMMYFUNCTION("""COMPUTED_VALUE"""),"Information Gathering &amp; Analysis")</f>
        <v>Information Gathering &amp; Analysis</v>
      </c>
      <c r="K235" s="43">
        <f>COUNTIF(J11:J223, "Information Gathering &amp; Analysis")</f>
        <v>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E236" s="4"/>
      <c r="F236" s="4"/>
      <c r="G236" s="4"/>
      <c r="H236" s="4" t="str">
        <f>IFERROR(__xludf.DUMMYFUNCTION("""COMPUTED_VALUE"""),"Negotiating Ability")</f>
        <v>Negotiating Ability</v>
      </c>
      <c r="I236" s="4">
        <f>COUNTIF($H14:H$223, "Negotiating Ability")</f>
        <v>1</v>
      </c>
      <c r="J236" s="4" t="str">
        <f>IFERROR(__xludf.DUMMYFUNCTION("""COMPUTED_VALUE"""),"Recruitment &amp; Hiring")</f>
        <v>Recruitment &amp; Hiring</v>
      </c>
      <c r="K236" s="43">
        <f>COUNTIF(J12:J223, "Recruitment &amp; Hiring")</f>
        <v>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E237" s="4"/>
      <c r="F237" s="4"/>
      <c r="G237" s="4"/>
      <c r="H237" s="4" t="str">
        <f>IFERROR(__xludf.DUMMYFUNCTION("""COMPUTED_VALUE"""),"Conflict Management")</f>
        <v>Conflict Management</v>
      </c>
      <c r="I237" s="4">
        <f>COUNTIF($H15:H$223, "Conflict Management")</f>
        <v>1</v>
      </c>
      <c r="J237" s="4"/>
      <c r="K237" s="43">
        <f>COUNTIF(J13:J223, "Communication Skills")</f>
        <v>0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 t="str">
        <f>IFERROR(__xludf.DUMMYFUNCTION("UNIQUE(FLATTEN({H2:H223,J2:J223,L2:L223}))"),"Training &amp; Onboarding")</f>
        <v>Training &amp; Onboarding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 t="str">
        <f>IFERROR(__xludf.DUMMYFUNCTION("""COMPUTED_VALUE"""),"Conflict Management")</f>
        <v>Conflict Management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 t="str">
        <f>IFERROR(__xludf.DUMMYFUNCTION("""COMPUTED_VALUE"""),"Communication Skills")</f>
        <v>Communication Skills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 t="str">
        <f>IFERROR(__xludf.DUMMYFUNCTION("""COMPUTED_VALUE"""),"Organization Skills")</f>
        <v>Organization Skills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 t="str">
        <f>IFERROR(__xludf.DUMMYFUNCTION("""COMPUTED_VALUE"""),"Emotional Self-Awareness")</f>
        <v>Emotional Self-Awareness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 t="str">
        <f>IFERROR(__xludf.DUMMYFUNCTION("""COMPUTED_VALUE"""),"Coaching &amp; Mentoring")</f>
        <v>Coaching &amp; Mentoring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 t="str">
        <f>IFERROR(__xludf.DUMMYFUNCTION("""COMPUTED_VALUE"""),"Listening Skills")</f>
        <v>Listening Skills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 t="str">
        <f>IFERROR(__xludf.DUMMYFUNCTION("""COMPUTED_VALUE"""),"Goal Setting")</f>
        <v>Goal Setting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 t="str">
        <f>IFERROR(__xludf.DUMMYFUNCTION("""COMPUTED_VALUE"""),"Information Gathering &amp; Analysis")</f>
        <v>Information Gathering &amp; Analysis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 t="str">
        <f>IFERROR(__xludf.DUMMYFUNCTION("""COMPUTED_VALUE"""),"Project Management")</f>
        <v>Project Management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 t="str">
        <f>IFERROR(__xludf.DUMMYFUNCTION("""COMPUTED_VALUE"""),"Building Effective Teams")</f>
        <v>Building Effective Teams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 t="str">
        <f>IFERROR(__xludf.DUMMYFUNCTION("""COMPUTED_VALUE"""),"Accountability")</f>
        <v>Accountability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 t="str">
        <f>IFERROR(__xludf.DUMMYFUNCTION("""COMPUTED_VALUE"""),"Measuring &amp; Evaluating Results")</f>
        <v>Measuring &amp; Evaluating Results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 t="str">
        <f>IFERROR(__xludf.DUMMYFUNCTION("""COMPUTED_VALUE"""),"Change Management")</f>
        <v>Change Management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 t="str">
        <f>IFERROR(__xludf.DUMMYFUNCTION("""COMPUTED_VALUE"""),"Problem-Solving")</f>
        <v>Problem-Solving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 t="str">
        <f>IFERROR(__xludf.DUMMYFUNCTION("""COMPUTED_VALUE"""),"Monitoring Employee Performance")</f>
        <v>Monitoring Employee Performance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 t="str">
        <f>IFERROR(__xludf.DUMMYFUNCTION("""COMPUTED_VALUE"""),"Negotiating Ability")</f>
        <v>Negotiating Ability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 t="str">
        <f>IFERROR(__xludf.DUMMYFUNCTION("""COMPUTED_VALUE"""),"Building Effective teams")</f>
        <v>Building Effective teams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 t="str">
        <f>IFERROR(__xludf.DUMMYFUNCTION("""COMPUTED_VALUE"""),"Recruitment &amp; Hiring")</f>
        <v>Recruitment &amp; Hiring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 t="str">
        <f>IFERROR(__xludf.DUMMYFUNCTION("""COMPUTED_VALUE"""),"Resilience/Hardiness")</f>
        <v>Resilience/Hardiness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 t="str">
        <f>IFERROR(__xludf.DUMMYFUNCTION("""COMPUTED_VALUE"""),"Calculated Risk-Taking")</f>
        <v>Calculated Risk-Taking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 t="str">
        <f>IFERROR(__xludf.DUMMYFUNCTION("""COMPUTED_VALUE"""),"Supportiveness")</f>
        <v>Supportiveness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</sheetData>
  <dataValidations>
    <dataValidation type="custom" allowBlank="1" showDropDown="1" showInputMessage="1" showErrorMessage="1" prompt="Input error - Email must be in the format 'user@example.com'" sqref="C2:C220">
      <formula1>ISNUMBER(MATCH("*@*.?*",C2,0))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4.63"/>
    <col customWidth="1" min="3" max="6" width="14.13"/>
    <col customWidth="1" min="7" max="10" width="15.38"/>
  </cols>
  <sheetData>
    <row r="1">
      <c r="A1" s="27" t="s">
        <v>466</v>
      </c>
      <c r="B1" s="44" t="s">
        <v>467</v>
      </c>
      <c r="C1" s="45"/>
      <c r="D1" s="45"/>
      <c r="E1" s="46"/>
      <c r="F1" s="44" t="s">
        <v>468</v>
      </c>
      <c r="G1" s="45"/>
      <c r="H1" s="45"/>
      <c r="I1" s="46"/>
      <c r="J1" s="44" t="s">
        <v>469</v>
      </c>
      <c r="K1" s="45"/>
      <c r="L1" s="45"/>
      <c r="M1" s="46"/>
    </row>
    <row r="2">
      <c r="B2" s="47" t="s">
        <v>0</v>
      </c>
      <c r="C2" s="2" t="s">
        <v>1</v>
      </c>
      <c r="D2" s="3" t="s">
        <v>2</v>
      </c>
      <c r="E2" s="48" t="s">
        <v>3</v>
      </c>
      <c r="F2" s="47" t="s">
        <v>0</v>
      </c>
      <c r="G2" s="2" t="s">
        <v>1</v>
      </c>
      <c r="H2" s="3" t="s">
        <v>2</v>
      </c>
      <c r="I2" s="48" t="s">
        <v>3</v>
      </c>
      <c r="J2" s="47" t="s">
        <v>0</v>
      </c>
      <c r="K2" s="2" t="s">
        <v>1</v>
      </c>
      <c r="L2" s="3" t="s">
        <v>2</v>
      </c>
      <c r="M2" s="48" t="s">
        <v>3</v>
      </c>
    </row>
    <row r="3">
      <c r="A3" s="49" t="s">
        <v>470</v>
      </c>
      <c r="B3" s="5" t="s">
        <v>20</v>
      </c>
      <c r="C3" s="6" t="s">
        <v>21</v>
      </c>
      <c r="D3" s="7" t="s">
        <v>22</v>
      </c>
      <c r="E3" s="6" t="s">
        <v>23</v>
      </c>
      <c r="F3" s="5" t="s">
        <v>13</v>
      </c>
      <c r="G3" s="6" t="s">
        <v>14</v>
      </c>
      <c r="H3" s="7" t="s">
        <v>15</v>
      </c>
      <c r="I3" s="5" t="s">
        <v>16</v>
      </c>
      <c r="J3" s="50" t="s">
        <v>37</v>
      </c>
      <c r="K3" s="51" t="s">
        <v>38</v>
      </c>
      <c r="L3" s="52" t="s">
        <v>39</v>
      </c>
      <c r="M3" s="51" t="s">
        <v>40</v>
      </c>
    </row>
    <row r="4">
      <c r="B4" s="11" t="s">
        <v>182</v>
      </c>
      <c r="C4" s="12" t="s">
        <v>183</v>
      </c>
      <c r="D4" s="13" t="s">
        <v>184</v>
      </c>
      <c r="E4" s="11" t="s">
        <v>185</v>
      </c>
      <c r="F4" s="12" t="s">
        <v>31</v>
      </c>
      <c r="G4" s="12" t="s">
        <v>32</v>
      </c>
      <c r="H4" s="13" t="s">
        <v>33</v>
      </c>
      <c r="I4" s="11" t="s">
        <v>34</v>
      </c>
      <c r="J4" s="50" t="s">
        <v>51</v>
      </c>
      <c r="K4" s="51" t="s">
        <v>52</v>
      </c>
      <c r="L4" s="52" t="s">
        <v>53</v>
      </c>
      <c r="M4" s="50" t="s">
        <v>54</v>
      </c>
    </row>
    <row r="5">
      <c r="B5" s="12" t="s">
        <v>205</v>
      </c>
      <c r="C5" s="12" t="s">
        <v>206</v>
      </c>
      <c r="D5" s="13" t="s">
        <v>207</v>
      </c>
      <c r="E5" s="11" t="s">
        <v>208</v>
      </c>
      <c r="F5" s="11" t="s">
        <v>81</v>
      </c>
      <c r="G5" s="12" t="s">
        <v>82</v>
      </c>
      <c r="H5" s="13" t="s">
        <v>83</v>
      </c>
      <c r="I5" s="12" t="s">
        <v>84</v>
      </c>
      <c r="J5" s="6" t="s">
        <v>86</v>
      </c>
      <c r="K5" s="6" t="s">
        <v>87</v>
      </c>
      <c r="L5" s="7" t="s">
        <v>88</v>
      </c>
      <c r="M5" s="5" t="s">
        <v>89</v>
      </c>
    </row>
    <row r="6">
      <c r="B6" s="6" t="s">
        <v>265</v>
      </c>
      <c r="C6" s="6" t="s">
        <v>266</v>
      </c>
      <c r="D6" s="7" t="s">
        <v>267</v>
      </c>
      <c r="E6" s="5" t="s">
        <v>268</v>
      </c>
      <c r="F6" s="12" t="s">
        <v>73</v>
      </c>
      <c r="G6" s="12" t="s">
        <v>74</v>
      </c>
      <c r="H6" s="13" t="s">
        <v>75</v>
      </c>
      <c r="I6" s="11" t="s">
        <v>76</v>
      </c>
      <c r="J6" s="50" t="s">
        <v>95</v>
      </c>
      <c r="K6" s="51" t="s">
        <v>96</v>
      </c>
      <c r="L6" s="52" t="s">
        <v>97</v>
      </c>
      <c r="M6" s="50" t="s">
        <v>98</v>
      </c>
    </row>
    <row r="7">
      <c r="B7" s="5" t="s">
        <v>298</v>
      </c>
      <c r="C7" s="6" t="s">
        <v>299</v>
      </c>
      <c r="D7" s="7" t="s">
        <v>300</v>
      </c>
      <c r="E7" s="5" t="s">
        <v>301</v>
      </c>
      <c r="F7" s="6" t="s">
        <v>67</v>
      </c>
      <c r="G7" s="6" t="s">
        <v>68</v>
      </c>
      <c r="H7" s="7" t="s">
        <v>69</v>
      </c>
      <c r="I7" s="5" t="s">
        <v>70</v>
      </c>
      <c r="J7" s="6" t="s">
        <v>61</v>
      </c>
      <c r="K7" s="6" t="s">
        <v>62</v>
      </c>
      <c r="L7" s="7" t="s">
        <v>63</v>
      </c>
      <c r="M7" s="5" t="s">
        <v>64</v>
      </c>
    </row>
    <row r="8">
      <c r="B8" s="53"/>
      <c r="C8" s="2"/>
      <c r="D8" s="3"/>
      <c r="E8" s="48"/>
      <c r="F8" s="5" t="s">
        <v>130</v>
      </c>
      <c r="G8" s="6" t="s">
        <v>131</v>
      </c>
      <c r="H8" s="7" t="s">
        <v>132</v>
      </c>
      <c r="I8" s="5" t="s">
        <v>133</v>
      </c>
      <c r="J8" s="5" t="s">
        <v>136</v>
      </c>
      <c r="K8" s="6" t="s">
        <v>137</v>
      </c>
      <c r="L8" s="7" t="s">
        <v>138</v>
      </c>
      <c r="M8" s="5" t="s">
        <v>139</v>
      </c>
    </row>
    <row r="9">
      <c r="B9" s="53"/>
      <c r="C9" s="2"/>
      <c r="D9" s="3"/>
      <c r="E9" s="48"/>
      <c r="F9" s="12" t="s">
        <v>390</v>
      </c>
      <c r="G9" s="39" t="s">
        <v>391</v>
      </c>
      <c r="H9" s="13" t="s">
        <v>392</v>
      </c>
      <c r="I9" s="11" t="s">
        <v>393</v>
      </c>
      <c r="J9" s="6" t="s">
        <v>394</v>
      </c>
      <c r="K9" s="6" t="s">
        <v>395</v>
      </c>
      <c r="L9" s="7" t="s">
        <v>396</v>
      </c>
      <c r="M9" s="5" t="s">
        <v>397</v>
      </c>
    </row>
    <row r="10">
      <c r="B10" s="53"/>
      <c r="C10" s="2"/>
      <c r="D10" s="3"/>
      <c r="E10" s="48"/>
      <c r="F10" s="6" t="s">
        <v>417</v>
      </c>
      <c r="G10" s="6" t="s">
        <v>418</v>
      </c>
      <c r="H10" s="7" t="s">
        <v>419</v>
      </c>
      <c r="I10" s="5" t="s">
        <v>420</v>
      </c>
      <c r="J10" s="12" t="s">
        <v>237</v>
      </c>
      <c r="K10" s="12" t="s">
        <v>422</v>
      </c>
      <c r="L10" s="13" t="s">
        <v>423</v>
      </c>
      <c r="M10" s="11" t="s">
        <v>424</v>
      </c>
    </row>
    <row r="11">
      <c r="B11" s="53"/>
      <c r="C11" s="2"/>
      <c r="D11" s="3"/>
      <c r="E11" s="48"/>
      <c r="F11" s="12" t="s">
        <v>408</v>
      </c>
      <c r="G11" s="12" t="s">
        <v>409</v>
      </c>
      <c r="H11" s="13" t="s">
        <v>410</v>
      </c>
      <c r="I11" s="11" t="s">
        <v>411</v>
      </c>
      <c r="J11" s="12" t="s">
        <v>281</v>
      </c>
      <c r="K11" s="12" t="s">
        <v>447</v>
      </c>
      <c r="L11" s="13" t="s">
        <v>448</v>
      </c>
      <c r="M11" s="11" t="s">
        <v>449</v>
      </c>
    </row>
    <row r="12">
      <c r="B12" s="53"/>
      <c r="C12" s="2"/>
      <c r="D12" s="3"/>
      <c r="E12" s="48"/>
      <c r="F12" s="12" t="s">
        <v>461</v>
      </c>
      <c r="G12" s="13" t="s">
        <v>462</v>
      </c>
      <c r="H12" s="12" t="s">
        <v>463</v>
      </c>
      <c r="I12" s="12" t="s">
        <v>464</v>
      </c>
      <c r="J12" s="12" t="s">
        <v>293</v>
      </c>
      <c r="K12" s="12" t="s">
        <v>294</v>
      </c>
      <c r="L12" s="13" t="s">
        <v>295</v>
      </c>
      <c r="M12" s="11" t="s">
        <v>296</v>
      </c>
    </row>
    <row r="13">
      <c r="B13" s="53"/>
      <c r="C13" s="2"/>
      <c r="D13" s="3"/>
      <c r="E13" s="48"/>
      <c r="F13" s="51" t="s">
        <v>456</v>
      </c>
      <c r="G13" s="51" t="s">
        <v>457</v>
      </c>
      <c r="H13" s="52" t="s">
        <v>458</v>
      </c>
      <c r="I13" s="50" t="s">
        <v>459</v>
      </c>
      <c r="J13" s="12" t="s">
        <v>187</v>
      </c>
      <c r="K13" s="12" t="s">
        <v>382</v>
      </c>
      <c r="L13" s="13" t="s">
        <v>383</v>
      </c>
      <c r="M13" s="11" t="s">
        <v>384</v>
      </c>
    </row>
    <row r="14">
      <c r="B14" s="53"/>
      <c r="C14" s="2"/>
      <c r="D14" s="3"/>
      <c r="E14" s="48"/>
      <c r="F14" s="12" t="s">
        <v>451</v>
      </c>
      <c r="G14" s="12" t="s">
        <v>452</v>
      </c>
      <c r="H14" s="13" t="s">
        <v>453</v>
      </c>
      <c r="I14" s="11" t="s">
        <v>454</v>
      </c>
      <c r="J14" s="50" t="s">
        <v>311</v>
      </c>
      <c r="K14" s="51" t="s">
        <v>312</v>
      </c>
      <c r="L14" s="52" t="s">
        <v>313</v>
      </c>
      <c r="M14" s="50" t="s">
        <v>314</v>
      </c>
    </row>
    <row r="15">
      <c r="B15" s="53"/>
      <c r="C15" s="2"/>
      <c r="D15" s="3"/>
      <c r="E15" s="48"/>
      <c r="F15" s="12" t="s">
        <v>443</v>
      </c>
      <c r="G15" s="12" t="s">
        <v>444</v>
      </c>
      <c r="H15" s="13" t="s">
        <v>445</v>
      </c>
      <c r="I15" s="11" t="s">
        <v>446</v>
      </c>
      <c r="J15" s="51" t="s">
        <v>404</v>
      </c>
      <c r="K15" s="51" t="s">
        <v>214</v>
      </c>
      <c r="L15" s="52" t="s">
        <v>405</v>
      </c>
      <c r="M15" s="50" t="s">
        <v>406</v>
      </c>
    </row>
    <row r="16">
      <c r="B16" s="53"/>
      <c r="C16" s="2"/>
      <c r="D16" s="3"/>
      <c r="E16" s="48"/>
      <c r="F16" s="12" t="s">
        <v>73</v>
      </c>
      <c r="G16" s="12" t="s">
        <v>439</v>
      </c>
      <c r="H16" s="13" t="s">
        <v>440</v>
      </c>
      <c r="I16" s="11" t="s">
        <v>441</v>
      </c>
      <c r="J16" s="51" t="s">
        <v>316</v>
      </c>
      <c r="K16" s="51" t="s">
        <v>317</v>
      </c>
      <c r="L16" s="52" t="s">
        <v>318</v>
      </c>
      <c r="M16" s="50" t="s">
        <v>319</v>
      </c>
    </row>
    <row r="17">
      <c r="B17" s="53"/>
      <c r="C17" s="2"/>
      <c r="D17" s="3"/>
      <c r="E17" s="48"/>
      <c r="F17" s="6" t="s">
        <v>435</v>
      </c>
      <c r="G17" s="6" t="s">
        <v>436</v>
      </c>
      <c r="H17" s="7" t="s">
        <v>437</v>
      </c>
      <c r="I17" s="5" t="s">
        <v>438</v>
      </c>
      <c r="J17" s="12" t="s">
        <v>342</v>
      </c>
      <c r="K17" s="12" t="s">
        <v>343</v>
      </c>
      <c r="L17" s="13" t="s">
        <v>344</v>
      </c>
      <c r="M17" s="11" t="s">
        <v>345</v>
      </c>
    </row>
    <row r="18">
      <c r="B18" s="53"/>
      <c r="C18" s="2"/>
      <c r="D18" s="3"/>
      <c r="E18" s="48"/>
      <c r="F18" s="12" t="s">
        <v>430</v>
      </c>
      <c r="G18" s="12" t="s">
        <v>431</v>
      </c>
      <c r="H18" s="13" t="s">
        <v>432</v>
      </c>
      <c r="I18" s="11" t="s">
        <v>433</v>
      </c>
      <c r="J18" s="12" t="s">
        <v>335</v>
      </c>
      <c r="K18" s="12" t="s">
        <v>81</v>
      </c>
      <c r="L18" s="13" t="s">
        <v>336</v>
      </c>
      <c r="M18" s="11" t="s">
        <v>337</v>
      </c>
    </row>
    <row r="19">
      <c r="B19" s="53"/>
      <c r="C19" s="2"/>
      <c r="D19" s="3"/>
      <c r="E19" s="48"/>
      <c r="F19" s="12" t="s">
        <v>425</v>
      </c>
      <c r="G19" s="12" t="s">
        <v>426</v>
      </c>
      <c r="H19" s="13" t="s">
        <v>427</v>
      </c>
      <c r="I19" s="11" t="s">
        <v>428</v>
      </c>
      <c r="J19" s="12" t="s">
        <v>349</v>
      </c>
      <c r="K19" s="12" t="s">
        <v>350</v>
      </c>
      <c r="L19" s="13" t="s">
        <v>351</v>
      </c>
      <c r="M19" s="11" t="s">
        <v>352</v>
      </c>
    </row>
    <row r="20">
      <c r="B20" s="53"/>
      <c r="C20" s="2"/>
      <c r="D20" s="3"/>
      <c r="E20" s="48"/>
      <c r="F20" s="5" t="s">
        <v>281</v>
      </c>
      <c r="G20" s="6" t="s">
        <v>290</v>
      </c>
      <c r="H20" s="7" t="s">
        <v>291</v>
      </c>
      <c r="I20" s="5" t="s">
        <v>292</v>
      </c>
      <c r="J20" s="6" t="s">
        <v>163</v>
      </c>
      <c r="K20" s="6" t="s">
        <v>320</v>
      </c>
      <c r="L20" s="7" t="s">
        <v>321</v>
      </c>
      <c r="M20" s="6" t="s">
        <v>322</v>
      </c>
    </row>
    <row r="21">
      <c r="B21" s="53"/>
      <c r="C21" s="2"/>
      <c r="D21" s="3"/>
      <c r="E21" s="48"/>
      <c r="F21" s="6" t="s">
        <v>370</v>
      </c>
      <c r="G21" s="6" t="s">
        <v>371</v>
      </c>
      <c r="H21" s="7" t="s">
        <v>372</v>
      </c>
      <c r="I21" s="6" t="s">
        <v>373</v>
      </c>
      <c r="J21" s="12" t="s">
        <v>386</v>
      </c>
      <c r="K21" s="12" t="s">
        <v>387</v>
      </c>
      <c r="L21" s="13" t="s">
        <v>388</v>
      </c>
      <c r="M21" s="11" t="s">
        <v>389</v>
      </c>
    </row>
    <row r="22">
      <c r="B22" s="53"/>
      <c r="C22" s="2"/>
      <c r="D22" s="3"/>
      <c r="E22" s="48"/>
      <c r="F22" s="6" t="s">
        <v>285</v>
      </c>
      <c r="G22" s="6" t="s">
        <v>286</v>
      </c>
      <c r="H22" s="7" t="s">
        <v>287</v>
      </c>
      <c r="I22" s="5" t="s">
        <v>288</v>
      </c>
      <c r="J22" s="11" t="s">
        <v>154</v>
      </c>
      <c r="K22" s="12" t="s">
        <v>155</v>
      </c>
      <c r="L22" s="13" t="s">
        <v>156</v>
      </c>
      <c r="M22" s="12" t="s">
        <v>157</v>
      </c>
    </row>
    <row r="23">
      <c r="B23" s="53"/>
      <c r="C23" s="2"/>
      <c r="D23" s="3"/>
      <c r="E23" s="48"/>
      <c r="F23" s="12" t="s">
        <v>399</v>
      </c>
      <c r="G23" s="12" t="s">
        <v>400</v>
      </c>
      <c r="H23" s="13" t="s">
        <v>401</v>
      </c>
      <c r="I23" s="11" t="s">
        <v>402</v>
      </c>
      <c r="J23" s="5" t="s">
        <v>170</v>
      </c>
      <c r="K23" s="6" t="s">
        <v>171</v>
      </c>
      <c r="L23" s="7" t="s">
        <v>172</v>
      </c>
      <c r="M23" s="5" t="s">
        <v>173</v>
      </c>
    </row>
    <row r="24">
      <c r="B24" s="53"/>
      <c r="C24" s="2"/>
      <c r="D24" s="3"/>
      <c r="E24" s="48"/>
      <c r="F24" s="5" t="s">
        <v>303</v>
      </c>
      <c r="G24" s="6" t="s">
        <v>304</v>
      </c>
      <c r="H24" s="7" t="s">
        <v>305</v>
      </c>
      <c r="I24" s="5" t="s">
        <v>306</v>
      </c>
      <c r="J24" s="50" t="s">
        <v>42</v>
      </c>
      <c r="K24" s="51" t="s">
        <v>178</v>
      </c>
      <c r="L24" s="52" t="s">
        <v>179</v>
      </c>
      <c r="M24" s="50" t="s">
        <v>180</v>
      </c>
    </row>
    <row r="25">
      <c r="B25" s="53"/>
      <c r="C25" s="2"/>
      <c r="D25" s="3"/>
      <c r="E25" s="48"/>
      <c r="F25" s="6" t="s">
        <v>338</v>
      </c>
      <c r="G25" s="6" t="s">
        <v>339</v>
      </c>
      <c r="H25" s="7" t="s">
        <v>340</v>
      </c>
      <c r="I25" s="5" t="s">
        <v>341</v>
      </c>
      <c r="J25" s="51" t="s">
        <v>187</v>
      </c>
      <c r="K25" s="51" t="s">
        <v>188</v>
      </c>
      <c r="L25" s="52" t="s">
        <v>189</v>
      </c>
      <c r="M25" s="51" t="s">
        <v>190</v>
      </c>
    </row>
    <row r="26">
      <c r="B26" s="53"/>
      <c r="C26" s="2"/>
      <c r="D26" s="3"/>
      <c r="E26" s="48"/>
      <c r="F26" s="12" t="s">
        <v>323</v>
      </c>
      <c r="G26" s="12" t="s">
        <v>324</v>
      </c>
      <c r="H26" s="13" t="s">
        <v>325</v>
      </c>
      <c r="I26" s="11" t="s">
        <v>326</v>
      </c>
      <c r="J26" s="12" t="s">
        <v>195</v>
      </c>
      <c r="K26" s="12" t="s">
        <v>196</v>
      </c>
      <c r="L26" s="13" t="s">
        <v>197</v>
      </c>
      <c r="M26" s="12" t="s">
        <v>198</v>
      </c>
    </row>
    <row r="27">
      <c r="B27" s="53"/>
      <c r="C27" s="2"/>
      <c r="D27" s="3"/>
      <c r="E27" s="48"/>
      <c r="F27" s="12" t="s">
        <v>331</v>
      </c>
      <c r="G27" s="12" t="s">
        <v>332</v>
      </c>
      <c r="H27" s="13" t="s">
        <v>333</v>
      </c>
      <c r="I27" s="11" t="s">
        <v>334</v>
      </c>
      <c r="J27" s="12" t="s">
        <v>224</v>
      </c>
      <c r="K27" s="12" t="s">
        <v>225</v>
      </c>
      <c r="L27" s="13" t="s">
        <v>226</v>
      </c>
      <c r="M27" s="11" t="s">
        <v>227</v>
      </c>
    </row>
    <row r="28">
      <c r="B28" s="53"/>
      <c r="C28" s="2"/>
      <c r="D28" s="3"/>
      <c r="E28" s="48"/>
      <c r="F28" s="6" t="s">
        <v>281</v>
      </c>
      <c r="G28" s="6" t="s">
        <v>282</v>
      </c>
      <c r="H28" s="7" t="s">
        <v>283</v>
      </c>
      <c r="I28" s="6" t="s">
        <v>284</v>
      </c>
      <c r="J28" s="51" t="s">
        <v>241</v>
      </c>
      <c r="K28" s="51" t="s">
        <v>242</v>
      </c>
      <c r="L28" s="52" t="s">
        <v>243</v>
      </c>
      <c r="M28" s="50" t="s">
        <v>244</v>
      </c>
    </row>
    <row r="29">
      <c r="B29" s="53"/>
      <c r="C29" s="2"/>
      <c r="D29" s="3"/>
      <c r="E29" s="48"/>
      <c r="F29" s="12" t="s">
        <v>277</v>
      </c>
      <c r="G29" s="12" t="s">
        <v>278</v>
      </c>
      <c r="H29" s="13" t="s">
        <v>279</v>
      </c>
      <c r="I29" s="11" t="s">
        <v>280</v>
      </c>
      <c r="J29" s="6" t="s">
        <v>199</v>
      </c>
      <c r="K29" s="6" t="s">
        <v>200</v>
      </c>
      <c r="L29" s="7" t="s">
        <v>201</v>
      </c>
      <c r="M29" s="5" t="s">
        <v>202</v>
      </c>
    </row>
    <row r="30">
      <c r="B30" s="53"/>
      <c r="C30" s="2"/>
      <c r="D30" s="3"/>
      <c r="E30" s="48"/>
      <c r="F30" s="6" t="s">
        <v>273</v>
      </c>
      <c r="G30" s="6" t="s">
        <v>274</v>
      </c>
      <c r="H30" s="7" t="s">
        <v>275</v>
      </c>
      <c r="I30" s="5" t="s">
        <v>276</v>
      </c>
      <c r="J30" s="51" t="s">
        <v>249</v>
      </c>
      <c r="K30" s="51" t="s">
        <v>250</v>
      </c>
      <c r="L30" s="52" t="s">
        <v>251</v>
      </c>
      <c r="M30" s="50" t="s">
        <v>252</v>
      </c>
    </row>
    <row r="31">
      <c r="B31" s="53"/>
      <c r="C31" s="2"/>
      <c r="D31" s="3"/>
      <c r="E31" s="48"/>
      <c r="F31" s="12" t="s">
        <v>269</v>
      </c>
      <c r="G31" s="12" t="s">
        <v>270</v>
      </c>
      <c r="H31" s="13" t="s">
        <v>271</v>
      </c>
      <c r="I31" s="11" t="s">
        <v>272</v>
      </c>
      <c r="J31" s="5" t="s">
        <v>100</v>
      </c>
      <c r="K31" s="6" t="s">
        <v>101</v>
      </c>
      <c r="L31" s="7" t="s">
        <v>102</v>
      </c>
      <c r="M31" s="5" t="s">
        <v>103</v>
      </c>
    </row>
    <row r="32">
      <c r="B32" s="53"/>
      <c r="C32" s="2"/>
      <c r="D32" s="3"/>
      <c r="E32" s="48"/>
      <c r="F32" s="5" t="s">
        <v>149</v>
      </c>
      <c r="G32" s="6" t="s">
        <v>150</v>
      </c>
      <c r="H32" s="7" t="s">
        <v>151</v>
      </c>
      <c r="I32" s="5" t="s">
        <v>152</v>
      </c>
      <c r="J32" s="11" t="s">
        <v>56</v>
      </c>
      <c r="K32" s="12" t="s">
        <v>57</v>
      </c>
      <c r="L32" s="13" t="s">
        <v>58</v>
      </c>
      <c r="M32" s="11" t="s">
        <v>59</v>
      </c>
    </row>
    <row r="33">
      <c r="B33" s="53"/>
      <c r="C33" s="2"/>
      <c r="D33" s="3"/>
      <c r="E33" s="48"/>
      <c r="F33" s="12" t="s">
        <v>158</v>
      </c>
      <c r="G33" s="12" t="s">
        <v>159</v>
      </c>
      <c r="H33" s="13" t="s">
        <v>160</v>
      </c>
      <c r="I33" s="11" t="s">
        <v>161</v>
      </c>
    </row>
    <row r="34">
      <c r="B34" s="53"/>
      <c r="C34" s="2"/>
      <c r="D34" s="3"/>
      <c r="E34" s="48"/>
      <c r="F34" s="11" t="s">
        <v>42</v>
      </c>
      <c r="G34" s="12" t="s">
        <v>145</v>
      </c>
      <c r="H34" s="13" t="s">
        <v>146</v>
      </c>
      <c r="I34" s="12" t="s">
        <v>147</v>
      </c>
    </row>
    <row r="35">
      <c r="B35" s="53"/>
      <c r="C35" s="2"/>
      <c r="D35" s="3"/>
      <c r="E35" s="48"/>
      <c r="F35" s="11" t="s">
        <v>140</v>
      </c>
      <c r="G35" s="12" t="s">
        <v>141</v>
      </c>
      <c r="H35" s="13" t="s">
        <v>142</v>
      </c>
      <c r="I35" s="11" t="s">
        <v>143</v>
      </c>
    </row>
    <row r="36">
      <c r="B36" s="53"/>
      <c r="C36" s="2"/>
      <c r="D36" s="3"/>
      <c r="E36" s="48"/>
      <c r="F36" s="11" t="s">
        <v>125</v>
      </c>
      <c r="G36" s="12" t="s">
        <v>126</v>
      </c>
      <c r="H36" s="13" t="s">
        <v>127</v>
      </c>
      <c r="I36" s="11" t="s">
        <v>128</v>
      </c>
    </row>
    <row r="37">
      <c r="B37" s="53"/>
      <c r="C37" s="2"/>
      <c r="D37" s="3"/>
      <c r="E37" s="48"/>
      <c r="F37" s="6" t="s">
        <v>219</v>
      </c>
      <c r="G37" s="6" t="s">
        <v>220</v>
      </c>
      <c r="H37" s="7" t="s">
        <v>221</v>
      </c>
      <c r="I37" s="5" t="s">
        <v>222</v>
      </c>
    </row>
    <row r="38">
      <c r="B38" s="53"/>
      <c r="C38" s="2"/>
      <c r="D38" s="3"/>
      <c r="E38" s="48"/>
      <c r="F38" s="12" t="s">
        <v>258</v>
      </c>
      <c r="G38" s="12" t="s">
        <v>259</v>
      </c>
      <c r="H38" s="13" t="s">
        <v>260</v>
      </c>
      <c r="I38" s="11" t="s">
        <v>261</v>
      </c>
      <c r="J38" s="51"/>
      <c r="K38" s="51"/>
      <c r="L38" s="52"/>
      <c r="M38" s="50"/>
    </row>
    <row r="39">
      <c r="B39" s="53"/>
      <c r="C39" s="2"/>
      <c r="D39" s="3"/>
      <c r="E39" s="48"/>
      <c r="F39" s="11" t="s">
        <v>149</v>
      </c>
      <c r="G39" s="12" t="s">
        <v>254</v>
      </c>
      <c r="H39" s="13" t="s">
        <v>255</v>
      </c>
      <c r="I39" s="12" t="s">
        <v>256</v>
      </c>
      <c r="J39" s="51"/>
      <c r="K39" s="51"/>
      <c r="L39" s="52"/>
      <c r="M39" s="50"/>
    </row>
    <row r="40">
      <c r="B40" s="53"/>
      <c r="C40" s="2"/>
      <c r="D40" s="3"/>
      <c r="E40" s="48"/>
      <c r="F40" s="12" t="s">
        <v>366</v>
      </c>
      <c r="G40" s="12" t="s">
        <v>367</v>
      </c>
      <c r="H40" s="13" t="s">
        <v>368</v>
      </c>
      <c r="I40" s="12" t="s">
        <v>369</v>
      </c>
      <c r="J40" s="51"/>
      <c r="K40" s="51"/>
      <c r="L40" s="52"/>
      <c r="M40" s="50"/>
    </row>
    <row r="41">
      <c r="B41" s="53"/>
      <c r="C41" s="2"/>
      <c r="D41" s="3"/>
      <c r="E41" s="48"/>
      <c r="F41" s="6" t="s">
        <v>353</v>
      </c>
      <c r="G41" s="6" t="s">
        <v>354</v>
      </c>
      <c r="H41" s="7" t="s">
        <v>355</v>
      </c>
      <c r="I41" s="5" t="s">
        <v>356</v>
      </c>
      <c r="J41" s="51"/>
      <c r="K41" s="51"/>
      <c r="L41" s="52"/>
      <c r="M41" s="50"/>
    </row>
    <row r="42">
      <c r="B42" s="53"/>
      <c r="C42" s="2"/>
      <c r="D42" s="3"/>
      <c r="E42" s="48"/>
      <c r="F42" s="12" t="s">
        <v>214</v>
      </c>
      <c r="G42" s="12" t="s">
        <v>215</v>
      </c>
      <c r="H42" s="13" t="s">
        <v>216</v>
      </c>
      <c r="I42" s="12" t="s">
        <v>217</v>
      </c>
    </row>
    <row r="43">
      <c r="B43" s="53"/>
      <c r="C43" s="2"/>
      <c r="D43" s="3"/>
      <c r="E43" s="48"/>
      <c r="F43" s="11" t="s">
        <v>116</v>
      </c>
      <c r="G43" s="12" t="s">
        <v>117</v>
      </c>
      <c r="H43" s="13" t="s">
        <v>118</v>
      </c>
      <c r="I43" s="12" t="s">
        <v>119</v>
      </c>
    </row>
    <row r="44">
      <c r="B44" s="53"/>
      <c r="C44" s="2"/>
      <c r="D44" s="3"/>
      <c r="E44" s="48"/>
      <c r="F44" s="5" t="s">
        <v>111</v>
      </c>
      <c r="G44" s="6" t="s">
        <v>112</v>
      </c>
      <c r="H44" s="7" t="s">
        <v>113</v>
      </c>
      <c r="I44" s="5" t="s">
        <v>114</v>
      </c>
    </row>
    <row r="45">
      <c r="B45" s="53"/>
      <c r="C45" s="2"/>
      <c r="D45" s="3"/>
      <c r="E45" s="48"/>
      <c r="F45" s="11" t="s">
        <v>106</v>
      </c>
      <c r="G45" s="12" t="s">
        <v>107</v>
      </c>
      <c r="H45" s="13" t="s">
        <v>108</v>
      </c>
      <c r="I45" s="11" t="s">
        <v>109</v>
      </c>
      <c r="J45" s="5"/>
      <c r="K45" s="6"/>
      <c r="L45" s="7"/>
      <c r="M45" s="5"/>
    </row>
    <row r="46">
      <c r="B46" s="53"/>
      <c r="C46" s="2"/>
      <c r="D46" s="3"/>
      <c r="E46" s="48"/>
      <c r="F46" s="6" t="s">
        <v>90</v>
      </c>
      <c r="G46" s="6" t="s">
        <v>91</v>
      </c>
      <c r="H46" s="7" t="s">
        <v>92</v>
      </c>
      <c r="I46" s="5" t="s">
        <v>93</v>
      </c>
    </row>
    <row r="47">
      <c r="B47" s="53"/>
      <c r="C47" s="2"/>
      <c r="D47" s="3"/>
      <c r="E47" s="48"/>
      <c r="F47" s="11" t="s">
        <v>42</v>
      </c>
      <c r="G47" s="12" t="s">
        <v>43</v>
      </c>
      <c r="H47" s="13" t="s">
        <v>44</v>
      </c>
      <c r="I47" s="12" t="s">
        <v>45</v>
      </c>
    </row>
    <row r="48">
      <c r="A48" s="54"/>
      <c r="B48" s="53"/>
      <c r="C48" s="2"/>
      <c r="D48" s="3"/>
      <c r="E48" s="48"/>
      <c r="F48" s="12" t="s">
        <v>237</v>
      </c>
      <c r="G48" s="12" t="s">
        <v>238</v>
      </c>
      <c r="H48" s="13" t="s">
        <v>239</v>
      </c>
      <c r="I48" s="11" t="s">
        <v>240</v>
      </c>
      <c r="J48" s="55"/>
      <c r="K48" s="2"/>
      <c r="L48" s="3"/>
      <c r="M48" s="2"/>
    </row>
    <row r="49">
      <c r="A49" s="54"/>
      <c r="B49" s="53"/>
      <c r="C49" s="2"/>
      <c r="D49" s="3"/>
      <c r="E49" s="48"/>
      <c r="F49" s="12" t="s">
        <v>232</v>
      </c>
      <c r="G49" s="12" t="s">
        <v>233</v>
      </c>
      <c r="H49" s="13" t="s">
        <v>234</v>
      </c>
      <c r="I49" s="12" t="s">
        <v>235</v>
      </c>
      <c r="J49" s="55"/>
      <c r="K49" s="2"/>
      <c r="L49" s="3"/>
      <c r="M49" s="2"/>
    </row>
    <row r="50">
      <c r="A50" s="54"/>
      <c r="B50" s="53"/>
      <c r="C50" s="2"/>
      <c r="D50" s="3"/>
      <c r="E50" s="48"/>
      <c r="F50" s="12" t="s">
        <v>228</v>
      </c>
      <c r="G50" s="12" t="s">
        <v>229</v>
      </c>
      <c r="H50" s="13" t="s">
        <v>230</v>
      </c>
      <c r="I50" s="12" t="s">
        <v>231</v>
      </c>
      <c r="J50" s="55"/>
      <c r="K50" s="2"/>
      <c r="L50" s="3"/>
      <c r="M50" s="2"/>
    </row>
    <row r="51">
      <c r="A51" s="56" t="s">
        <v>18</v>
      </c>
      <c r="B51" s="57"/>
      <c r="C51" s="58"/>
      <c r="D51" s="59"/>
      <c r="E51" s="60"/>
      <c r="F51" s="61" t="s">
        <v>13</v>
      </c>
      <c r="G51" s="62" t="s">
        <v>14</v>
      </c>
      <c r="H51" s="63" t="s">
        <v>15</v>
      </c>
      <c r="I51" s="61" t="s">
        <v>16</v>
      </c>
      <c r="J51" s="57"/>
      <c r="K51" s="58"/>
      <c r="L51" s="59"/>
      <c r="M51" s="60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/>
    </row>
    <row r="52">
      <c r="A52" s="66"/>
      <c r="B52" s="53"/>
      <c r="C52" s="2"/>
      <c r="D52" s="3"/>
      <c r="E52" s="48"/>
      <c r="F52" s="5" t="s">
        <v>42</v>
      </c>
      <c r="G52" s="6" t="s">
        <v>145</v>
      </c>
      <c r="H52" s="7" t="s">
        <v>146</v>
      </c>
      <c r="I52" s="6" t="s">
        <v>147</v>
      </c>
      <c r="J52" s="53"/>
      <c r="K52" s="2"/>
      <c r="L52" s="3"/>
      <c r="M52" s="48"/>
      <c r="AH52" s="67"/>
    </row>
    <row r="53">
      <c r="A53" s="68"/>
      <c r="B53" s="69"/>
      <c r="C53" s="70"/>
      <c r="D53" s="70"/>
      <c r="E53" s="71"/>
      <c r="F53" s="69"/>
      <c r="G53" s="70"/>
      <c r="H53" s="70"/>
      <c r="I53" s="71"/>
      <c r="J53" s="69"/>
      <c r="K53" s="70"/>
      <c r="L53" s="70"/>
      <c r="M53" s="71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1"/>
    </row>
    <row r="54">
      <c r="A54" s="54" t="s">
        <v>19</v>
      </c>
      <c r="B54" s="5" t="s">
        <v>13</v>
      </c>
      <c r="C54" s="6" t="s">
        <v>14</v>
      </c>
      <c r="D54" s="7" t="s">
        <v>15</v>
      </c>
      <c r="E54" s="5" t="s">
        <v>16</v>
      </c>
      <c r="F54" s="5" t="s">
        <v>42</v>
      </c>
      <c r="G54" s="6" t="s">
        <v>43</v>
      </c>
      <c r="H54" s="7" t="s">
        <v>44</v>
      </c>
      <c r="I54" s="6" t="s">
        <v>45</v>
      </c>
      <c r="J54" s="72"/>
      <c r="K54" s="6"/>
      <c r="L54" s="6"/>
      <c r="M54" s="73"/>
    </row>
    <row r="55">
      <c r="B55" s="11" t="s">
        <v>149</v>
      </c>
      <c r="C55" s="12" t="s">
        <v>150</v>
      </c>
      <c r="D55" s="13" t="s">
        <v>151</v>
      </c>
      <c r="E55" s="11" t="s">
        <v>152</v>
      </c>
      <c r="F55" s="6" t="s">
        <v>228</v>
      </c>
      <c r="G55" s="6" t="s">
        <v>229</v>
      </c>
      <c r="H55" s="7" t="s">
        <v>230</v>
      </c>
      <c r="I55" s="6" t="s">
        <v>231</v>
      </c>
      <c r="J55" s="12"/>
      <c r="K55" s="12"/>
      <c r="L55" s="13"/>
      <c r="M55" s="11"/>
    </row>
    <row r="56">
      <c r="B56" s="6" t="s">
        <v>258</v>
      </c>
      <c r="C56" s="6" t="s">
        <v>259</v>
      </c>
      <c r="D56" s="7" t="s">
        <v>260</v>
      </c>
      <c r="E56" s="5" t="s">
        <v>261</v>
      </c>
      <c r="F56" s="12" t="s">
        <v>265</v>
      </c>
      <c r="G56" s="12" t="s">
        <v>266</v>
      </c>
      <c r="H56" s="13" t="s">
        <v>267</v>
      </c>
      <c r="I56" s="11" t="s">
        <v>268</v>
      </c>
      <c r="J56" s="12"/>
      <c r="K56" s="12"/>
      <c r="L56" s="13"/>
      <c r="M56" s="11"/>
    </row>
    <row r="57">
      <c r="B57" s="6" t="s">
        <v>232</v>
      </c>
      <c r="C57" s="6" t="s">
        <v>233</v>
      </c>
      <c r="D57" s="7" t="s">
        <v>234</v>
      </c>
      <c r="E57" s="6" t="s">
        <v>235</v>
      </c>
      <c r="F57" s="12" t="s">
        <v>353</v>
      </c>
      <c r="G57" s="12" t="s">
        <v>354</v>
      </c>
      <c r="H57" s="13" t="s">
        <v>355</v>
      </c>
      <c r="I57" s="11" t="s">
        <v>356</v>
      </c>
      <c r="J57" s="12"/>
      <c r="K57" s="12"/>
      <c r="L57" s="13"/>
      <c r="M57" s="11"/>
    </row>
    <row r="58">
      <c r="B58" s="6" t="s">
        <v>277</v>
      </c>
      <c r="C58" s="6" t="s">
        <v>278</v>
      </c>
      <c r="D58" s="7" t="s">
        <v>279</v>
      </c>
      <c r="E58" s="5" t="s">
        <v>280</v>
      </c>
      <c r="F58" s="6" t="s">
        <v>425</v>
      </c>
      <c r="G58" s="6" t="s">
        <v>426</v>
      </c>
      <c r="H58" s="7" t="s">
        <v>427</v>
      </c>
      <c r="I58" s="5" t="s">
        <v>428</v>
      </c>
      <c r="J58" s="12"/>
      <c r="K58" s="12"/>
      <c r="L58" s="13"/>
      <c r="M58" s="11"/>
    </row>
    <row r="59">
      <c r="B59" s="6" t="s">
        <v>323</v>
      </c>
      <c r="C59" s="6" t="s">
        <v>324</v>
      </c>
      <c r="D59" s="7" t="s">
        <v>325</v>
      </c>
      <c r="E59" s="5" t="s">
        <v>326</v>
      </c>
      <c r="F59" s="6" t="s">
        <v>281</v>
      </c>
      <c r="G59" s="6" t="s">
        <v>447</v>
      </c>
      <c r="H59" s="7" t="s">
        <v>448</v>
      </c>
      <c r="I59" s="5" t="s">
        <v>449</v>
      </c>
      <c r="J59" s="12"/>
      <c r="K59" s="12"/>
      <c r="L59" s="13"/>
      <c r="M59" s="11"/>
    </row>
    <row r="60">
      <c r="B60" s="6" t="s">
        <v>399</v>
      </c>
      <c r="C60" s="6" t="s">
        <v>400</v>
      </c>
      <c r="D60" s="7" t="s">
        <v>401</v>
      </c>
      <c r="E60" s="5" t="s">
        <v>402</v>
      </c>
      <c r="F60" s="5"/>
      <c r="G60" s="6"/>
      <c r="H60" s="7"/>
      <c r="I60" s="5"/>
      <c r="J60" s="12"/>
      <c r="K60" s="12"/>
      <c r="L60" s="13"/>
      <c r="M60" s="11"/>
    </row>
    <row r="61">
      <c r="B61" s="6" t="s">
        <v>408</v>
      </c>
      <c r="C61" s="6" t="s">
        <v>409</v>
      </c>
      <c r="D61" s="7" t="s">
        <v>410</v>
      </c>
      <c r="E61" s="5" t="s">
        <v>411</v>
      </c>
      <c r="F61" s="5"/>
      <c r="G61" s="6"/>
      <c r="H61" s="7"/>
      <c r="I61" s="5"/>
      <c r="J61" s="12"/>
      <c r="K61" s="12"/>
      <c r="L61" s="13"/>
      <c r="M61" s="11"/>
    </row>
    <row r="62">
      <c r="B62" s="12" t="s">
        <v>435</v>
      </c>
      <c r="C62" s="12" t="s">
        <v>436</v>
      </c>
      <c r="D62" s="13" t="s">
        <v>437</v>
      </c>
      <c r="E62" s="11" t="s">
        <v>438</v>
      </c>
      <c r="F62" s="5"/>
      <c r="G62" s="6"/>
      <c r="H62" s="7"/>
      <c r="I62" s="5"/>
      <c r="J62" s="12"/>
      <c r="K62" s="12"/>
      <c r="L62" s="13"/>
      <c r="M62" s="11"/>
    </row>
    <row r="63">
      <c r="B63" s="6" t="s">
        <v>451</v>
      </c>
      <c r="C63" s="6" t="s">
        <v>452</v>
      </c>
      <c r="D63" s="7" t="s">
        <v>453</v>
      </c>
      <c r="E63" s="5" t="s">
        <v>454</v>
      </c>
      <c r="F63" s="5"/>
      <c r="G63" s="6"/>
      <c r="H63" s="7"/>
      <c r="I63" s="5"/>
      <c r="J63" s="12"/>
      <c r="K63" s="12"/>
      <c r="L63" s="13"/>
      <c r="M63" s="11"/>
    </row>
    <row r="64">
      <c r="B64" s="5" t="s">
        <v>42</v>
      </c>
      <c r="C64" s="6" t="s">
        <v>145</v>
      </c>
      <c r="D64" s="7" t="s">
        <v>146</v>
      </c>
      <c r="E64" s="6" t="s">
        <v>147</v>
      </c>
      <c r="F64" s="5" t="s">
        <v>140</v>
      </c>
      <c r="G64" s="6" t="s">
        <v>141</v>
      </c>
      <c r="H64" s="7" t="s">
        <v>142</v>
      </c>
      <c r="I64" s="5" t="s">
        <v>143</v>
      </c>
      <c r="J64" s="12"/>
      <c r="K64" s="12"/>
      <c r="L64" s="13"/>
      <c r="M64" s="11"/>
    </row>
    <row r="65">
      <c r="A65" s="54" t="s">
        <v>25</v>
      </c>
      <c r="B65" s="11" t="s">
        <v>20</v>
      </c>
      <c r="C65" s="12" t="s">
        <v>21</v>
      </c>
      <c r="D65" s="13" t="s">
        <v>22</v>
      </c>
      <c r="E65" s="12" t="s">
        <v>23</v>
      </c>
      <c r="F65" s="5" t="s">
        <v>56</v>
      </c>
      <c r="G65" s="6" t="s">
        <v>57</v>
      </c>
      <c r="H65" s="7" t="s">
        <v>58</v>
      </c>
      <c r="I65" s="5" t="s">
        <v>59</v>
      </c>
      <c r="J65" s="12" t="s">
        <v>67</v>
      </c>
      <c r="K65" s="12" t="s">
        <v>68</v>
      </c>
      <c r="L65" s="13" t="s">
        <v>69</v>
      </c>
      <c r="M65" s="11" t="s">
        <v>70</v>
      </c>
    </row>
    <row r="66">
      <c r="B66" s="5" t="s">
        <v>149</v>
      </c>
      <c r="C66" s="6" t="s">
        <v>254</v>
      </c>
      <c r="D66" s="7" t="s">
        <v>255</v>
      </c>
      <c r="E66" s="6" t="s">
        <v>256</v>
      </c>
      <c r="F66" s="12" t="s">
        <v>90</v>
      </c>
      <c r="G66" s="12" t="s">
        <v>91</v>
      </c>
      <c r="H66" s="13" t="s">
        <v>92</v>
      </c>
      <c r="I66" s="11" t="s">
        <v>93</v>
      </c>
      <c r="J66" s="12" t="s">
        <v>86</v>
      </c>
      <c r="K66" s="12" t="s">
        <v>87</v>
      </c>
      <c r="L66" s="13" t="s">
        <v>88</v>
      </c>
      <c r="M66" s="11" t="s">
        <v>89</v>
      </c>
    </row>
    <row r="67">
      <c r="B67" s="12" t="s">
        <v>338</v>
      </c>
      <c r="C67" s="12" t="s">
        <v>339</v>
      </c>
      <c r="D67" s="13" t="s">
        <v>340</v>
      </c>
      <c r="E67" s="11" t="s">
        <v>341</v>
      </c>
      <c r="F67" s="11" t="s">
        <v>130</v>
      </c>
      <c r="G67" s="12" t="s">
        <v>131</v>
      </c>
      <c r="H67" s="13" t="s">
        <v>132</v>
      </c>
      <c r="I67" s="11" t="s">
        <v>133</v>
      </c>
      <c r="J67" s="11" t="s">
        <v>100</v>
      </c>
      <c r="K67" s="12" t="s">
        <v>101</v>
      </c>
      <c r="L67" s="13" t="s">
        <v>102</v>
      </c>
      <c r="M67" s="11" t="s">
        <v>103</v>
      </c>
    </row>
    <row r="68">
      <c r="B68" s="5" t="s">
        <v>42</v>
      </c>
      <c r="C68" s="6" t="s">
        <v>43</v>
      </c>
      <c r="D68" s="7" t="s">
        <v>44</v>
      </c>
      <c r="E68" s="6" t="s">
        <v>45</v>
      </c>
      <c r="F68" s="12" t="s">
        <v>265</v>
      </c>
      <c r="G68" s="12" t="s">
        <v>266</v>
      </c>
      <c r="H68" s="13" t="s">
        <v>267</v>
      </c>
      <c r="I68" s="11" t="s">
        <v>268</v>
      </c>
      <c r="J68" s="6" t="s">
        <v>269</v>
      </c>
      <c r="K68" s="6" t="s">
        <v>270</v>
      </c>
      <c r="L68" s="7" t="s">
        <v>271</v>
      </c>
      <c r="M68" s="5" t="s">
        <v>272</v>
      </c>
    </row>
    <row r="69">
      <c r="B69" s="5"/>
      <c r="C69" s="6"/>
      <c r="D69" s="7"/>
      <c r="E69" s="6"/>
      <c r="F69" s="5" t="s">
        <v>140</v>
      </c>
      <c r="G69" s="6" t="s">
        <v>141</v>
      </c>
      <c r="H69" s="7" t="s">
        <v>142</v>
      </c>
      <c r="I69" s="5" t="s">
        <v>143</v>
      </c>
      <c r="J69" s="5" t="s">
        <v>125</v>
      </c>
      <c r="K69" s="6" t="s">
        <v>126</v>
      </c>
      <c r="L69" s="7" t="s">
        <v>127</v>
      </c>
      <c r="M69" s="5" t="s">
        <v>128</v>
      </c>
    </row>
    <row r="70">
      <c r="B70" s="5"/>
      <c r="C70" s="6"/>
      <c r="D70" s="7"/>
      <c r="E70" s="6"/>
      <c r="F70" s="6" t="s">
        <v>277</v>
      </c>
      <c r="G70" s="6" t="s">
        <v>278</v>
      </c>
      <c r="H70" s="7" t="s">
        <v>279</v>
      </c>
      <c r="I70" s="5" t="s">
        <v>280</v>
      </c>
      <c r="J70" s="11" t="s">
        <v>303</v>
      </c>
      <c r="K70" s="12" t="s">
        <v>304</v>
      </c>
      <c r="L70" s="13" t="s">
        <v>305</v>
      </c>
      <c r="M70" s="11" t="s">
        <v>306</v>
      </c>
    </row>
    <row r="71">
      <c r="B71" s="5"/>
      <c r="C71" s="6"/>
      <c r="D71" s="7"/>
      <c r="E71" s="6"/>
      <c r="F71" s="11" t="s">
        <v>149</v>
      </c>
      <c r="G71" s="12" t="s">
        <v>150</v>
      </c>
      <c r="H71" s="13" t="s">
        <v>151</v>
      </c>
      <c r="I71" s="11" t="s">
        <v>152</v>
      </c>
      <c r="J71" s="11" t="s">
        <v>111</v>
      </c>
      <c r="K71" s="12" t="s">
        <v>112</v>
      </c>
      <c r="L71" s="13" t="s">
        <v>113</v>
      </c>
      <c r="M71" s="11" t="s">
        <v>114</v>
      </c>
    </row>
    <row r="72">
      <c r="B72" s="5"/>
      <c r="C72" s="6"/>
      <c r="D72" s="7"/>
      <c r="E72" s="6"/>
      <c r="F72" s="6" t="s">
        <v>205</v>
      </c>
      <c r="G72" s="6" t="s">
        <v>206</v>
      </c>
      <c r="H72" s="7" t="s">
        <v>207</v>
      </c>
      <c r="I72" s="5" t="s">
        <v>208</v>
      </c>
      <c r="J72" s="6" t="s">
        <v>232</v>
      </c>
      <c r="K72" s="6" t="s">
        <v>233</v>
      </c>
      <c r="L72" s="7" t="s">
        <v>234</v>
      </c>
      <c r="M72" s="6" t="s">
        <v>235</v>
      </c>
    </row>
    <row r="73">
      <c r="B73" s="5"/>
      <c r="C73" s="6"/>
      <c r="D73" s="7"/>
      <c r="E73" s="6"/>
      <c r="F73" s="6" t="s">
        <v>214</v>
      </c>
      <c r="G73" s="6" t="s">
        <v>215</v>
      </c>
      <c r="H73" s="7" t="s">
        <v>216</v>
      </c>
      <c r="I73" s="6" t="s">
        <v>217</v>
      </c>
      <c r="J73" s="6" t="s">
        <v>323</v>
      </c>
      <c r="K73" s="6" t="s">
        <v>324</v>
      </c>
      <c r="L73" s="7" t="s">
        <v>325</v>
      </c>
      <c r="M73" s="5" t="s">
        <v>326</v>
      </c>
    </row>
    <row r="74">
      <c r="B74" s="5"/>
      <c r="C74" s="6"/>
      <c r="D74" s="7"/>
      <c r="E74" s="6"/>
      <c r="F74" s="6" t="s">
        <v>228</v>
      </c>
      <c r="G74" s="6" t="s">
        <v>229</v>
      </c>
      <c r="H74" s="7" t="s">
        <v>230</v>
      </c>
      <c r="I74" s="6" t="s">
        <v>231</v>
      </c>
      <c r="J74" s="6" t="s">
        <v>349</v>
      </c>
      <c r="K74" s="6" t="s">
        <v>350</v>
      </c>
      <c r="L74" s="7" t="s">
        <v>351</v>
      </c>
      <c r="M74" s="5" t="s">
        <v>352</v>
      </c>
    </row>
    <row r="75">
      <c r="B75" s="5"/>
      <c r="C75" s="6"/>
      <c r="D75" s="7"/>
      <c r="E75" s="6"/>
      <c r="F75" s="6" t="s">
        <v>237</v>
      </c>
      <c r="G75" s="6" t="s">
        <v>238</v>
      </c>
      <c r="H75" s="7" t="s">
        <v>239</v>
      </c>
      <c r="I75" s="5" t="s">
        <v>240</v>
      </c>
      <c r="J75" s="6" t="s">
        <v>366</v>
      </c>
      <c r="K75" s="6" t="s">
        <v>367</v>
      </c>
      <c r="L75" s="7" t="s">
        <v>368</v>
      </c>
      <c r="M75" s="6" t="s">
        <v>369</v>
      </c>
    </row>
    <row r="76">
      <c r="B76" s="5"/>
      <c r="C76" s="6"/>
      <c r="D76" s="7"/>
      <c r="E76" s="6"/>
      <c r="F76" s="12" t="s">
        <v>281</v>
      </c>
      <c r="G76" s="12" t="s">
        <v>282</v>
      </c>
      <c r="H76" s="13" t="s">
        <v>283</v>
      </c>
      <c r="I76" s="12" t="s">
        <v>284</v>
      </c>
      <c r="J76" s="6" t="s">
        <v>390</v>
      </c>
      <c r="K76" s="74" t="s">
        <v>391</v>
      </c>
      <c r="L76" s="7" t="s">
        <v>392</v>
      </c>
      <c r="M76" s="5" t="s">
        <v>393</v>
      </c>
    </row>
    <row r="77">
      <c r="B77" s="5"/>
      <c r="C77" s="6"/>
      <c r="D77" s="7"/>
      <c r="E77" s="6"/>
      <c r="F77" s="12" t="s">
        <v>370</v>
      </c>
      <c r="G77" s="12" t="s">
        <v>371</v>
      </c>
      <c r="H77" s="13" t="s">
        <v>372</v>
      </c>
      <c r="I77" s="12" t="s">
        <v>373</v>
      </c>
      <c r="J77" s="6" t="s">
        <v>443</v>
      </c>
      <c r="K77" s="6" t="s">
        <v>444</v>
      </c>
      <c r="L77" s="7" t="s">
        <v>445</v>
      </c>
      <c r="M77" s="5" t="s">
        <v>446</v>
      </c>
    </row>
    <row r="78">
      <c r="B78" s="5"/>
      <c r="C78" s="6"/>
      <c r="D78" s="7"/>
      <c r="E78" s="6"/>
      <c r="F78" s="6" t="s">
        <v>187</v>
      </c>
      <c r="G78" s="6" t="s">
        <v>382</v>
      </c>
      <c r="H78" s="7" t="s">
        <v>383</v>
      </c>
      <c r="I78" s="5" t="s">
        <v>384</v>
      </c>
      <c r="J78" s="6" t="s">
        <v>281</v>
      </c>
      <c r="K78" s="6" t="s">
        <v>447</v>
      </c>
      <c r="L78" s="7" t="s">
        <v>448</v>
      </c>
      <c r="M78" s="5" t="s">
        <v>449</v>
      </c>
    </row>
    <row r="79">
      <c r="B79" s="5"/>
      <c r="C79" s="6"/>
      <c r="D79" s="7"/>
      <c r="E79" s="6"/>
      <c r="F79" s="6" t="s">
        <v>425</v>
      </c>
      <c r="G79" s="6" t="s">
        <v>426</v>
      </c>
      <c r="H79" s="7" t="s">
        <v>427</v>
      </c>
      <c r="I79" s="5" t="s">
        <v>428</v>
      </c>
      <c r="J79" s="5"/>
      <c r="K79" s="6"/>
      <c r="L79" s="7"/>
      <c r="M79" s="6"/>
    </row>
    <row r="80">
      <c r="B80" s="5"/>
      <c r="C80" s="6"/>
      <c r="D80" s="7"/>
      <c r="E80" s="6"/>
      <c r="F80" s="5" t="s">
        <v>182</v>
      </c>
      <c r="G80" s="6" t="s">
        <v>183</v>
      </c>
      <c r="H80" s="7" t="s">
        <v>184</v>
      </c>
      <c r="I80" s="5" t="s">
        <v>185</v>
      </c>
      <c r="J80" s="5" t="s">
        <v>42</v>
      </c>
      <c r="K80" s="6" t="s">
        <v>145</v>
      </c>
      <c r="L80" s="7" t="s">
        <v>146</v>
      </c>
      <c r="M80" s="6" t="s">
        <v>147</v>
      </c>
    </row>
    <row r="81">
      <c r="B81" s="5"/>
      <c r="C81" s="6"/>
      <c r="D81" s="7"/>
      <c r="E81" s="6"/>
      <c r="F81" s="12" t="s">
        <v>435</v>
      </c>
      <c r="G81" s="12" t="s">
        <v>436</v>
      </c>
      <c r="H81" s="13" t="s">
        <v>437</v>
      </c>
      <c r="I81" s="11" t="s">
        <v>438</v>
      </c>
      <c r="J81" s="5"/>
      <c r="K81" s="6"/>
      <c r="L81" s="7"/>
      <c r="M81" s="6"/>
    </row>
    <row r="82">
      <c r="F82" s="6" t="s">
        <v>73</v>
      </c>
      <c r="G82" s="6" t="s">
        <v>439</v>
      </c>
      <c r="H82" s="7" t="s">
        <v>440</v>
      </c>
      <c r="I82" s="5" t="s">
        <v>441</v>
      </c>
      <c r="J82" s="5"/>
      <c r="K82" s="6"/>
      <c r="L82" s="7"/>
      <c r="M82" s="6"/>
    </row>
    <row r="83">
      <c r="F83" s="6" t="s">
        <v>430</v>
      </c>
      <c r="G83" s="6" t="s">
        <v>431</v>
      </c>
      <c r="H83" s="7" t="s">
        <v>432</v>
      </c>
      <c r="I83" s="5" t="s">
        <v>433</v>
      </c>
      <c r="J83" s="5" t="s">
        <v>81</v>
      </c>
      <c r="K83" s="6" t="s">
        <v>82</v>
      </c>
      <c r="L83" s="7" t="s">
        <v>83</v>
      </c>
      <c r="M83" s="6" t="s">
        <v>84</v>
      </c>
    </row>
    <row r="84">
      <c r="A84" s="54" t="s">
        <v>26</v>
      </c>
      <c r="B84" s="5"/>
      <c r="C84" s="6"/>
      <c r="D84" s="7"/>
      <c r="E84" s="6"/>
      <c r="F84" s="6" t="s">
        <v>386</v>
      </c>
      <c r="G84" s="6" t="s">
        <v>387</v>
      </c>
      <c r="H84" s="7" t="s">
        <v>388</v>
      </c>
      <c r="I84" s="5" t="s">
        <v>389</v>
      </c>
      <c r="J84" s="11" t="s">
        <v>303</v>
      </c>
      <c r="K84" s="12" t="s">
        <v>304</v>
      </c>
      <c r="L84" s="13" t="s">
        <v>305</v>
      </c>
      <c r="M84" s="11" t="s">
        <v>306</v>
      </c>
    </row>
    <row r="85">
      <c r="B85" s="5"/>
      <c r="C85" s="6"/>
      <c r="D85" s="7"/>
      <c r="E85" s="6"/>
      <c r="F85" s="12"/>
      <c r="G85" s="12"/>
      <c r="H85" s="13"/>
      <c r="I85" s="11"/>
      <c r="J85" s="12" t="s">
        <v>353</v>
      </c>
      <c r="K85" s="12" t="s">
        <v>354</v>
      </c>
      <c r="L85" s="13" t="s">
        <v>355</v>
      </c>
      <c r="M85" s="11" t="s">
        <v>356</v>
      </c>
    </row>
    <row r="86">
      <c r="B86" s="5"/>
      <c r="C86" s="6"/>
      <c r="D86" s="7"/>
      <c r="E86" s="6"/>
      <c r="F86" s="12"/>
      <c r="G86" s="12"/>
      <c r="H86" s="13"/>
      <c r="I86" s="11"/>
      <c r="J86" s="6" t="s">
        <v>366</v>
      </c>
      <c r="K86" s="6" t="s">
        <v>367</v>
      </c>
      <c r="L86" s="7" t="s">
        <v>368</v>
      </c>
      <c r="M86" s="6" t="s">
        <v>369</v>
      </c>
    </row>
    <row r="87">
      <c r="B87" s="5"/>
      <c r="C87" s="6"/>
      <c r="D87" s="7"/>
      <c r="E87" s="6"/>
      <c r="F87" s="12"/>
      <c r="G87" s="12"/>
      <c r="H87" s="13"/>
      <c r="I87" s="11"/>
      <c r="J87" s="12" t="s">
        <v>338</v>
      </c>
      <c r="K87" s="12" t="s">
        <v>339</v>
      </c>
      <c r="L87" s="13" t="s">
        <v>340</v>
      </c>
      <c r="M87" s="11" t="s">
        <v>341</v>
      </c>
    </row>
    <row r="88">
      <c r="B88" s="5"/>
      <c r="C88" s="6"/>
      <c r="D88" s="7"/>
      <c r="E88" s="6"/>
      <c r="F88" s="12"/>
      <c r="G88" s="12"/>
      <c r="H88" s="13"/>
      <c r="I88" s="11"/>
      <c r="J88" s="12" t="s">
        <v>370</v>
      </c>
      <c r="K88" s="12" t="s">
        <v>371</v>
      </c>
      <c r="L88" s="13" t="s">
        <v>372</v>
      </c>
      <c r="M88" s="12" t="s">
        <v>373</v>
      </c>
    </row>
    <row r="89">
      <c r="B89" s="5" t="s">
        <v>42</v>
      </c>
      <c r="C89" s="6" t="s">
        <v>145</v>
      </c>
      <c r="D89" s="7" t="s">
        <v>146</v>
      </c>
      <c r="E89" s="6" t="s">
        <v>147</v>
      </c>
      <c r="F89" s="12" t="s">
        <v>273</v>
      </c>
      <c r="G89" s="12" t="s">
        <v>274</v>
      </c>
      <c r="H89" s="13" t="s">
        <v>275</v>
      </c>
      <c r="I89" s="11" t="s">
        <v>276</v>
      </c>
      <c r="J89" s="6" t="s">
        <v>73</v>
      </c>
      <c r="K89" s="6" t="s">
        <v>74</v>
      </c>
      <c r="L89" s="7" t="s">
        <v>75</v>
      </c>
      <c r="M89" s="5" t="s">
        <v>76</v>
      </c>
    </row>
    <row r="90">
      <c r="A90" s="54" t="s">
        <v>27</v>
      </c>
      <c r="B90" s="5" t="s">
        <v>42</v>
      </c>
      <c r="C90" s="6" t="s">
        <v>145</v>
      </c>
      <c r="D90" s="7" t="s">
        <v>146</v>
      </c>
      <c r="E90" s="6" t="s">
        <v>147</v>
      </c>
      <c r="F90" s="75"/>
      <c r="G90" s="12"/>
      <c r="H90" s="12"/>
      <c r="I90" s="76"/>
      <c r="J90" s="6"/>
      <c r="K90" s="6"/>
      <c r="L90" s="7"/>
      <c r="M90" s="5"/>
    </row>
    <row r="91">
      <c r="B91" s="5" t="s">
        <v>182</v>
      </c>
      <c r="C91" s="6" t="s">
        <v>183</v>
      </c>
      <c r="D91" s="7" t="s">
        <v>184</v>
      </c>
      <c r="E91" s="5" t="s">
        <v>185</v>
      </c>
      <c r="F91" s="75"/>
      <c r="G91" s="12"/>
      <c r="H91" s="12"/>
      <c r="I91" s="76"/>
      <c r="J91" s="6"/>
      <c r="K91" s="6"/>
      <c r="L91" s="7"/>
      <c r="M91" s="5"/>
    </row>
    <row r="92">
      <c r="B92" s="5" t="s">
        <v>140</v>
      </c>
      <c r="C92" s="6" t="s">
        <v>141</v>
      </c>
      <c r="D92" s="7" t="s">
        <v>142</v>
      </c>
      <c r="E92" s="5" t="s">
        <v>143</v>
      </c>
      <c r="F92" s="75"/>
      <c r="G92" s="12"/>
      <c r="H92" s="12"/>
      <c r="I92" s="76"/>
      <c r="J92" s="72"/>
      <c r="K92" s="6"/>
      <c r="L92" s="7"/>
      <c r="M92" s="77"/>
    </row>
    <row r="93">
      <c r="A93" s="43" t="s">
        <v>28</v>
      </c>
      <c r="B93" s="5" t="s">
        <v>149</v>
      </c>
      <c r="C93" s="6" t="s">
        <v>254</v>
      </c>
      <c r="D93" s="7" t="s">
        <v>255</v>
      </c>
      <c r="E93" s="6" t="s">
        <v>256</v>
      </c>
      <c r="F93" s="11" t="s">
        <v>20</v>
      </c>
      <c r="G93" s="12" t="s">
        <v>21</v>
      </c>
      <c r="H93" s="13" t="s">
        <v>22</v>
      </c>
      <c r="I93" s="12" t="s">
        <v>23</v>
      </c>
      <c r="J93" s="5" t="s">
        <v>42</v>
      </c>
      <c r="K93" s="6" t="s">
        <v>145</v>
      </c>
      <c r="L93" s="7" t="s">
        <v>146</v>
      </c>
      <c r="M93" s="6" t="s">
        <v>147</v>
      </c>
    </row>
    <row r="94">
      <c r="A94" s="54" t="s">
        <v>29</v>
      </c>
      <c r="B94" s="5" t="s">
        <v>140</v>
      </c>
      <c r="C94" s="6" t="s">
        <v>141</v>
      </c>
      <c r="D94" s="7" t="s">
        <v>142</v>
      </c>
      <c r="E94" s="5" t="s">
        <v>143</v>
      </c>
      <c r="F94" s="5" t="s">
        <v>140</v>
      </c>
      <c r="G94" s="6" t="s">
        <v>141</v>
      </c>
      <c r="H94" s="7" t="s">
        <v>142</v>
      </c>
      <c r="I94" s="5" t="s">
        <v>143</v>
      </c>
      <c r="J94" s="78"/>
      <c r="K94" s="5"/>
      <c r="L94" s="5"/>
      <c r="M94" s="77"/>
    </row>
    <row r="95">
      <c r="B95" s="5" t="s">
        <v>42</v>
      </c>
      <c r="C95" s="6" t="s">
        <v>145</v>
      </c>
      <c r="D95" s="7" t="s">
        <v>146</v>
      </c>
      <c r="E95" s="6" t="s">
        <v>147</v>
      </c>
      <c r="F95" s="5"/>
      <c r="G95" s="6"/>
      <c r="H95" s="7"/>
      <c r="I95" s="5"/>
      <c r="J95" s="78"/>
      <c r="K95" s="5"/>
      <c r="L95" s="5"/>
      <c r="M95" s="77"/>
    </row>
    <row r="96">
      <c r="B96" s="12" t="s">
        <v>199</v>
      </c>
      <c r="C96" s="12" t="s">
        <v>200</v>
      </c>
      <c r="D96" s="13" t="s">
        <v>201</v>
      </c>
      <c r="E96" s="11" t="s">
        <v>202</v>
      </c>
      <c r="F96" s="5"/>
      <c r="G96" s="6"/>
      <c r="H96" s="7"/>
      <c r="I96" s="5"/>
      <c r="J96" s="78"/>
      <c r="K96" s="5"/>
      <c r="L96" s="5"/>
      <c r="M96" s="77"/>
    </row>
    <row r="97">
      <c r="B97" s="5" t="s">
        <v>182</v>
      </c>
      <c r="C97" s="6" t="s">
        <v>183</v>
      </c>
      <c r="D97" s="7" t="s">
        <v>184</v>
      </c>
      <c r="E97" s="5" t="s">
        <v>185</v>
      </c>
      <c r="F97" s="5"/>
      <c r="G97" s="6"/>
      <c r="H97" s="7"/>
      <c r="I97" s="5"/>
      <c r="J97" s="78"/>
      <c r="K97" s="5"/>
      <c r="L97" s="5"/>
      <c r="M97" s="77"/>
    </row>
    <row r="98">
      <c r="B98" s="11" t="s">
        <v>20</v>
      </c>
      <c r="C98" s="12" t="s">
        <v>21</v>
      </c>
      <c r="D98" s="13" t="s">
        <v>22</v>
      </c>
      <c r="E98" s="12" t="s">
        <v>23</v>
      </c>
      <c r="F98" s="5" t="s">
        <v>56</v>
      </c>
      <c r="G98" s="6" t="s">
        <v>57</v>
      </c>
      <c r="H98" s="7" t="s">
        <v>58</v>
      </c>
      <c r="I98" s="5" t="s">
        <v>59</v>
      </c>
      <c r="J98" s="78"/>
      <c r="K98" s="5"/>
      <c r="L98" s="5"/>
      <c r="M98" s="77"/>
    </row>
    <row r="99">
      <c r="A99" s="43" t="s">
        <v>30</v>
      </c>
      <c r="B99" s="79"/>
      <c r="E99" s="67"/>
      <c r="F99" s="79"/>
      <c r="I99" s="67"/>
      <c r="J99" s="11" t="s">
        <v>20</v>
      </c>
      <c r="K99" s="12" t="s">
        <v>21</v>
      </c>
      <c r="L99" s="13" t="s">
        <v>22</v>
      </c>
      <c r="M99" s="12" t="s">
        <v>23</v>
      </c>
    </row>
    <row r="100">
      <c r="A100" s="54" t="s">
        <v>36</v>
      </c>
      <c r="B100" s="12" t="s">
        <v>265</v>
      </c>
      <c r="C100" s="12" t="s">
        <v>266</v>
      </c>
      <c r="D100" s="13" t="s">
        <v>267</v>
      </c>
      <c r="E100" s="11" t="s">
        <v>268</v>
      </c>
      <c r="F100" s="11" t="s">
        <v>149</v>
      </c>
      <c r="G100" s="12" t="s">
        <v>150</v>
      </c>
      <c r="H100" s="13" t="s">
        <v>151</v>
      </c>
      <c r="I100" s="11" t="s">
        <v>152</v>
      </c>
      <c r="J100" s="12" t="s">
        <v>199</v>
      </c>
      <c r="K100" s="12" t="s">
        <v>200</v>
      </c>
      <c r="L100" s="13" t="s">
        <v>201</v>
      </c>
      <c r="M100" s="11" t="s">
        <v>202</v>
      </c>
    </row>
    <row r="101">
      <c r="B101" s="79"/>
      <c r="E101" s="67"/>
      <c r="F101" s="6" t="s">
        <v>214</v>
      </c>
      <c r="G101" s="6" t="s">
        <v>215</v>
      </c>
      <c r="H101" s="7" t="s">
        <v>216</v>
      </c>
      <c r="I101" s="6" t="s">
        <v>217</v>
      </c>
      <c r="J101" s="6" t="s">
        <v>399</v>
      </c>
      <c r="K101" s="6" t="s">
        <v>400</v>
      </c>
      <c r="L101" s="7" t="s">
        <v>401</v>
      </c>
      <c r="M101" s="5" t="s">
        <v>402</v>
      </c>
    </row>
    <row r="102">
      <c r="B102" s="79"/>
      <c r="E102" s="67"/>
      <c r="F102" s="6" t="s">
        <v>277</v>
      </c>
      <c r="G102" s="6" t="s">
        <v>278</v>
      </c>
      <c r="H102" s="7" t="s">
        <v>279</v>
      </c>
      <c r="I102" s="5" t="s">
        <v>280</v>
      </c>
      <c r="J102" s="6" t="s">
        <v>461</v>
      </c>
      <c r="K102" s="7" t="s">
        <v>462</v>
      </c>
      <c r="L102" s="6" t="s">
        <v>463</v>
      </c>
      <c r="M102" s="6" t="s">
        <v>464</v>
      </c>
    </row>
    <row r="103">
      <c r="B103" s="79"/>
      <c r="E103" s="67"/>
      <c r="F103" s="6" t="s">
        <v>425</v>
      </c>
      <c r="G103" s="6" t="s">
        <v>426</v>
      </c>
      <c r="H103" s="7" t="s">
        <v>427</v>
      </c>
      <c r="I103" s="5" t="s">
        <v>428</v>
      </c>
      <c r="J103" s="6"/>
      <c r="K103" s="6"/>
      <c r="L103" s="7"/>
      <c r="M103" s="18"/>
    </row>
    <row r="104">
      <c r="B104" s="79"/>
      <c r="E104" s="67"/>
      <c r="F104" s="6" t="s">
        <v>390</v>
      </c>
      <c r="G104" s="74" t="s">
        <v>391</v>
      </c>
      <c r="H104" s="7" t="s">
        <v>392</v>
      </c>
      <c r="I104" s="5" t="s">
        <v>393</v>
      </c>
      <c r="J104" s="6"/>
      <c r="K104" s="6"/>
      <c r="L104" s="7"/>
      <c r="M104" s="18"/>
    </row>
    <row r="105">
      <c r="B105" s="79"/>
      <c r="E105" s="67"/>
      <c r="F105" s="6" t="s">
        <v>73</v>
      </c>
      <c r="G105" s="6" t="s">
        <v>439</v>
      </c>
      <c r="H105" s="7" t="s">
        <v>440</v>
      </c>
      <c r="I105" s="5" t="s">
        <v>441</v>
      </c>
      <c r="J105" s="6"/>
      <c r="K105" s="6"/>
      <c r="L105" s="7"/>
      <c r="M105" s="18"/>
    </row>
    <row r="106">
      <c r="B106" s="79"/>
      <c r="E106" s="67"/>
      <c r="F106" s="5" t="s">
        <v>140</v>
      </c>
      <c r="G106" s="6" t="s">
        <v>141</v>
      </c>
      <c r="H106" s="7" t="s">
        <v>142</v>
      </c>
      <c r="I106" s="5" t="s">
        <v>143</v>
      </c>
      <c r="J106" s="6" t="s">
        <v>31</v>
      </c>
      <c r="K106" s="6" t="s">
        <v>32</v>
      </c>
      <c r="L106" s="7" t="s">
        <v>33</v>
      </c>
      <c r="M106" s="18" t="s">
        <v>34</v>
      </c>
    </row>
    <row r="107">
      <c r="A107" s="54" t="s">
        <v>47</v>
      </c>
      <c r="B107" s="79"/>
      <c r="E107" s="67"/>
      <c r="F107" s="6" t="s">
        <v>237</v>
      </c>
      <c r="G107" s="6" t="s">
        <v>238</v>
      </c>
      <c r="H107" s="7" t="s">
        <v>239</v>
      </c>
      <c r="I107" s="5" t="s">
        <v>240</v>
      </c>
      <c r="J107" s="12" t="s">
        <v>90</v>
      </c>
      <c r="K107" s="12" t="s">
        <v>91</v>
      </c>
      <c r="L107" s="13" t="s">
        <v>92</v>
      </c>
      <c r="M107" s="11" t="s">
        <v>93</v>
      </c>
    </row>
    <row r="108">
      <c r="B108" s="79"/>
      <c r="E108" s="67"/>
      <c r="F108" s="12" t="s">
        <v>265</v>
      </c>
      <c r="G108" s="12" t="s">
        <v>266</v>
      </c>
      <c r="H108" s="13" t="s">
        <v>267</v>
      </c>
      <c r="I108" s="11" t="s">
        <v>268</v>
      </c>
      <c r="J108" s="5" t="s">
        <v>149</v>
      </c>
      <c r="K108" s="6" t="s">
        <v>254</v>
      </c>
      <c r="L108" s="7" t="s">
        <v>255</v>
      </c>
      <c r="M108" s="6" t="s">
        <v>256</v>
      </c>
    </row>
    <row r="109">
      <c r="B109" s="79"/>
      <c r="E109" s="67"/>
      <c r="F109" s="6" t="s">
        <v>277</v>
      </c>
      <c r="G109" s="6" t="s">
        <v>278</v>
      </c>
      <c r="H109" s="7" t="s">
        <v>279</v>
      </c>
      <c r="I109" s="5" t="s">
        <v>280</v>
      </c>
      <c r="J109" s="6" t="s">
        <v>205</v>
      </c>
      <c r="K109" s="6" t="s">
        <v>206</v>
      </c>
      <c r="L109" s="7" t="s">
        <v>207</v>
      </c>
      <c r="M109" s="5" t="s">
        <v>208</v>
      </c>
    </row>
    <row r="110">
      <c r="B110" s="79"/>
      <c r="E110" s="67"/>
      <c r="F110" s="5"/>
      <c r="G110" s="6"/>
      <c r="H110" s="7"/>
      <c r="I110" s="6"/>
      <c r="J110" s="11" t="s">
        <v>136</v>
      </c>
      <c r="K110" s="12" t="s">
        <v>137</v>
      </c>
      <c r="L110" s="13" t="s">
        <v>138</v>
      </c>
      <c r="M110" s="11" t="s">
        <v>139</v>
      </c>
    </row>
    <row r="111">
      <c r="B111" s="79"/>
      <c r="E111" s="67"/>
      <c r="F111" s="5"/>
      <c r="G111" s="6"/>
      <c r="H111" s="7"/>
      <c r="I111" s="6"/>
      <c r="J111" s="6" t="s">
        <v>323</v>
      </c>
      <c r="K111" s="6" t="s">
        <v>324</v>
      </c>
      <c r="L111" s="7" t="s">
        <v>325</v>
      </c>
      <c r="M111" s="5" t="s">
        <v>326</v>
      </c>
    </row>
    <row r="112">
      <c r="B112" s="79"/>
      <c r="E112" s="67"/>
      <c r="F112" s="5"/>
      <c r="G112" s="6"/>
      <c r="H112" s="7"/>
      <c r="I112" s="6"/>
      <c r="J112" s="12" t="s">
        <v>353</v>
      </c>
      <c r="K112" s="12" t="s">
        <v>354</v>
      </c>
      <c r="L112" s="13" t="s">
        <v>355</v>
      </c>
      <c r="M112" s="11" t="s">
        <v>356</v>
      </c>
    </row>
    <row r="113">
      <c r="B113" s="79"/>
      <c r="E113" s="67"/>
      <c r="F113" s="5"/>
      <c r="G113" s="6"/>
      <c r="H113" s="7"/>
      <c r="I113" s="6"/>
      <c r="J113" s="6" t="s">
        <v>386</v>
      </c>
      <c r="K113" s="6" t="s">
        <v>387</v>
      </c>
      <c r="L113" s="7" t="s">
        <v>388</v>
      </c>
      <c r="M113" s="5" t="s">
        <v>389</v>
      </c>
    </row>
    <row r="114">
      <c r="B114" s="79"/>
      <c r="E114" s="67"/>
      <c r="F114" s="5"/>
      <c r="G114" s="6"/>
      <c r="H114" s="7"/>
      <c r="I114" s="6"/>
      <c r="J114" s="6" t="s">
        <v>390</v>
      </c>
      <c r="K114" s="74" t="s">
        <v>391</v>
      </c>
      <c r="L114" s="7" t="s">
        <v>392</v>
      </c>
      <c r="M114" s="5" t="s">
        <v>393</v>
      </c>
    </row>
    <row r="115">
      <c r="B115" s="79"/>
      <c r="E115" s="67"/>
      <c r="F115" s="5"/>
      <c r="G115" s="6"/>
      <c r="H115" s="7"/>
      <c r="I115" s="6"/>
      <c r="J115" s="12" t="s">
        <v>417</v>
      </c>
      <c r="K115" s="12" t="s">
        <v>418</v>
      </c>
      <c r="L115" s="13" t="s">
        <v>419</v>
      </c>
      <c r="M115" s="11" t="s">
        <v>420</v>
      </c>
    </row>
    <row r="116">
      <c r="B116" s="79"/>
      <c r="E116" s="67"/>
      <c r="F116" s="5"/>
      <c r="G116" s="6"/>
      <c r="H116" s="7"/>
      <c r="I116" s="6"/>
      <c r="J116" s="6" t="s">
        <v>443</v>
      </c>
      <c r="K116" s="6" t="s">
        <v>444</v>
      </c>
      <c r="L116" s="7" t="s">
        <v>445</v>
      </c>
      <c r="M116" s="5" t="s">
        <v>446</v>
      </c>
    </row>
    <row r="117">
      <c r="B117" s="79"/>
      <c r="E117" s="67"/>
      <c r="F117" s="5" t="s">
        <v>42</v>
      </c>
      <c r="G117" s="6" t="s">
        <v>43</v>
      </c>
      <c r="H117" s="7" t="s">
        <v>44</v>
      </c>
      <c r="I117" s="6" t="s">
        <v>45</v>
      </c>
      <c r="J117" s="6" t="s">
        <v>73</v>
      </c>
      <c r="K117" s="6" t="s">
        <v>74</v>
      </c>
      <c r="L117" s="7" t="s">
        <v>75</v>
      </c>
      <c r="M117" s="5" t="s">
        <v>76</v>
      </c>
    </row>
    <row r="118">
      <c r="A118" s="54" t="s">
        <v>48</v>
      </c>
      <c r="B118" s="5" t="s">
        <v>42</v>
      </c>
      <c r="C118" s="6" t="s">
        <v>43</v>
      </c>
      <c r="D118" s="7" t="s">
        <v>44</v>
      </c>
      <c r="E118" s="6" t="s">
        <v>45</v>
      </c>
      <c r="F118" s="11" t="s">
        <v>136</v>
      </c>
      <c r="G118" s="12" t="s">
        <v>137</v>
      </c>
      <c r="H118" s="13" t="s">
        <v>138</v>
      </c>
      <c r="I118" s="11" t="s">
        <v>139</v>
      </c>
      <c r="J118" s="79"/>
      <c r="M118" s="67"/>
    </row>
    <row r="119">
      <c r="B119" s="12" t="s">
        <v>265</v>
      </c>
      <c r="C119" s="12" t="s">
        <v>266</v>
      </c>
      <c r="D119" s="13" t="s">
        <v>267</v>
      </c>
      <c r="E119" s="11" t="s">
        <v>268</v>
      </c>
      <c r="F119" s="12" t="s">
        <v>285</v>
      </c>
      <c r="G119" s="12" t="s">
        <v>286</v>
      </c>
      <c r="H119" s="13" t="s">
        <v>287</v>
      </c>
      <c r="I119" s="11" t="s">
        <v>288</v>
      </c>
      <c r="J119" s="12"/>
      <c r="K119" s="12"/>
      <c r="L119" s="13"/>
      <c r="M119" s="11"/>
    </row>
    <row r="120">
      <c r="B120" s="6" t="s">
        <v>224</v>
      </c>
      <c r="C120" s="6" t="s">
        <v>225</v>
      </c>
      <c r="D120" s="7" t="s">
        <v>226</v>
      </c>
      <c r="E120" s="5" t="s">
        <v>227</v>
      </c>
      <c r="F120" s="6" t="s">
        <v>258</v>
      </c>
      <c r="G120" s="6" t="s">
        <v>259</v>
      </c>
      <c r="H120" s="7" t="s">
        <v>260</v>
      </c>
      <c r="I120" s="5" t="s">
        <v>261</v>
      </c>
      <c r="J120" s="12"/>
      <c r="K120" s="12"/>
      <c r="L120" s="13"/>
      <c r="M120" s="11"/>
    </row>
    <row r="121">
      <c r="B121" s="6"/>
      <c r="C121" s="6"/>
      <c r="D121" s="7"/>
      <c r="E121" s="5"/>
      <c r="F121" s="11" t="s">
        <v>303</v>
      </c>
      <c r="G121" s="12" t="s">
        <v>304</v>
      </c>
      <c r="H121" s="13" t="s">
        <v>305</v>
      </c>
      <c r="I121" s="11" t="s">
        <v>306</v>
      </c>
      <c r="J121" s="12"/>
      <c r="K121" s="12"/>
      <c r="L121" s="13"/>
      <c r="M121" s="11"/>
    </row>
    <row r="122">
      <c r="B122" s="6"/>
      <c r="C122" s="6"/>
      <c r="D122" s="7"/>
      <c r="E122" s="5"/>
      <c r="F122" s="6" t="s">
        <v>342</v>
      </c>
      <c r="G122" s="6" t="s">
        <v>343</v>
      </c>
      <c r="H122" s="7" t="s">
        <v>344</v>
      </c>
      <c r="I122" s="5" t="s">
        <v>345</v>
      </c>
      <c r="J122" s="12"/>
      <c r="K122" s="12"/>
      <c r="L122" s="13"/>
      <c r="M122" s="11"/>
    </row>
    <row r="123">
      <c r="B123" s="6"/>
      <c r="C123" s="6"/>
      <c r="D123" s="7"/>
      <c r="E123" s="5"/>
      <c r="F123" s="6" t="s">
        <v>349</v>
      </c>
      <c r="G123" s="6" t="s">
        <v>350</v>
      </c>
      <c r="H123" s="7" t="s">
        <v>351</v>
      </c>
      <c r="I123" s="5" t="s">
        <v>352</v>
      </c>
      <c r="J123" s="12"/>
      <c r="K123" s="12"/>
      <c r="L123" s="13"/>
      <c r="M123" s="11"/>
    </row>
    <row r="124">
      <c r="B124" s="6"/>
      <c r="C124" s="6"/>
      <c r="D124" s="7"/>
      <c r="E124" s="5"/>
      <c r="F124" s="12" t="s">
        <v>435</v>
      </c>
      <c r="G124" s="12" t="s">
        <v>436</v>
      </c>
      <c r="H124" s="13" t="s">
        <v>437</v>
      </c>
      <c r="I124" s="11" t="s">
        <v>438</v>
      </c>
      <c r="J124" s="12"/>
      <c r="K124" s="12"/>
      <c r="L124" s="13"/>
      <c r="M124" s="11"/>
    </row>
    <row r="125">
      <c r="B125" s="6"/>
      <c r="C125" s="6"/>
      <c r="D125" s="7"/>
      <c r="E125" s="5"/>
      <c r="F125" s="6" t="s">
        <v>386</v>
      </c>
      <c r="G125" s="6" t="s">
        <v>387</v>
      </c>
      <c r="H125" s="7" t="s">
        <v>388</v>
      </c>
      <c r="I125" s="5" t="s">
        <v>389</v>
      </c>
      <c r="J125" s="12"/>
      <c r="K125" s="12"/>
      <c r="L125" s="13"/>
      <c r="M125" s="11"/>
    </row>
    <row r="126">
      <c r="B126" s="6" t="s">
        <v>73</v>
      </c>
      <c r="C126" s="6" t="s">
        <v>74</v>
      </c>
      <c r="D126" s="7" t="s">
        <v>75</v>
      </c>
      <c r="E126" s="5" t="s">
        <v>76</v>
      </c>
      <c r="F126" s="6" t="s">
        <v>205</v>
      </c>
      <c r="G126" s="6" t="s">
        <v>206</v>
      </c>
      <c r="H126" s="7" t="s">
        <v>207</v>
      </c>
      <c r="I126" s="5" t="s">
        <v>208</v>
      </c>
      <c r="J126" s="12"/>
      <c r="K126" s="12"/>
      <c r="L126" s="13"/>
      <c r="M126" s="11"/>
    </row>
    <row r="127">
      <c r="A127" s="54" t="s">
        <v>49</v>
      </c>
      <c r="B127" s="12" t="s">
        <v>90</v>
      </c>
      <c r="C127" s="12" t="s">
        <v>91</v>
      </c>
      <c r="D127" s="13" t="s">
        <v>92</v>
      </c>
      <c r="E127" s="11" t="s">
        <v>93</v>
      </c>
      <c r="F127" s="5" t="s">
        <v>42</v>
      </c>
      <c r="G127" s="6" t="s">
        <v>43</v>
      </c>
      <c r="H127" s="7" t="s">
        <v>44</v>
      </c>
      <c r="I127" s="6" t="s">
        <v>45</v>
      </c>
      <c r="J127" s="12" t="s">
        <v>61</v>
      </c>
      <c r="K127" s="12" t="s">
        <v>62</v>
      </c>
      <c r="L127" s="13" t="s">
        <v>63</v>
      </c>
      <c r="M127" s="11" t="s">
        <v>64</v>
      </c>
    </row>
    <row r="128">
      <c r="B128" s="6" t="s">
        <v>205</v>
      </c>
      <c r="C128" s="6" t="s">
        <v>206</v>
      </c>
      <c r="D128" s="7" t="s">
        <v>207</v>
      </c>
      <c r="E128" s="5" t="s">
        <v>208</v>
      </c>
      <c r="F128" s="6" t="s">
        <v>73</v>
      </c>
      <c r="G128" s="6" t="s">
        <v>74</v>
      </c>
      <c r="H128" s="7" t="s">
        <v>75</v>
      </c>
      <c r="I128" s="5" t="s">
        <v>76</v>
      </c>
      <c r="J128" s="12" t="s">
        <v>86</v>
      </c>
      <c r="K128" s="12" t="s">
        <v>87</v>
      </c>
      <c r="L128" s="13" t="s">
        <v>88</v>
      </c>
      <c r="M128" s="11" t="s">
        <v>89</v>
      </c>
    </row>
    <row r="129">
      <c r="B129" s="6" t="s">
        <v>258</v>
      </c>
      <c r="C129" s="6" t="s">
        <v>259</v>
      </c>
      <c r="D129" s="7" t="s">
        <v>260</v>
      </c>
      <c r="E129" s="5" t="s">
        <v>261</v>
      </c>
      <c r="F129" s="11" t="s">
        <v>100</v>
      </c>
      <c r="G129" s="12" t="s">
        <v>101</v>
      </c>
      <c r="H129" s="13" t="s">
        <v>102</v>
      </c>
      <c r="I129" s="11" t="s">
        <v>103</v>
      </c>
      <c r="J129" s="5" t="s">
        <v>106</v>
      </c>
      <c r="K129" s="6" t="s">
        <v>107</v>
      </c>
      <c r="L129" s="7" t="s">
        <v>108</v>
      </c>
      <c r="M129" s="5" t="s">
        <v>109</v>
      </c>
    </row>
    <row r="130">
      <c r="B130" s="11" t="s">
        <v>303</v>
      </c>
      <c r="C130" s="12" t="s">
        <v>304</v>
      </c>
      <c r="D130" s="13" t="s">
        <v>305</v>
      </c>
      <c r="E130" s="11" t="s">
        <v>306</v>
      </c>
      <c r="F130" s="6" t="s">
        <v>214</v>
      </c>
      <c r="G130" s="6" t="s">
        <v>215</v>
      </c>
      <c r="H130" s="7" t="s">
        <v>216</v>
      </c>
      <c r="I130" s="6" t="s">
        <v>217</v>
      </c>
      <c r="J130" s="12" t="s">
        <v>219</v>
      </c>
      <c r="K130" s="12" t="s">
        <v>220</v>
      </c>
      <c r="L130" s="13" t="s">
        <v>221</v>
      </c>
      <c r="M130" s="11" t="s">
        <v>222</v>
      </c>
    </row>
    <row r="131">
      <c r="F131" s="6" t="s">
        <v>232</v>
      </c>
      <c r="G131" s="6" t="s">
        <v>233</v>
      </c>
      <c r="H131" s="7" t="s">
        <v>234</v>
      </c>
      <c r="I131" s="6" t="s">
        <v>235</v>
      </c>
      <c r="J131" s="12" t="s">
        <v>265</v>
      </c>
      <c r="K131" s="12" t="s">
        <v>266</v>
      </c>
      <c r="L131" s="13" t="s">
        <v>267</v>
      </c>
      <c r="M131" s="11" t="s">
        <v>268</v>
      </c>
    </row>
    <row r="132">
      <c r="F132" s="6" t="s">
        <v>277</v>
      </c>
      <c r="G132" s="6" t="s">
        <v>278</v>
      </c>
      <c r="H132" s="7" t="s">
        <v>279</v>
      </c>
      <c r="I132" s="5" t="s">
        <v>280</v>
      </c>
      <c r="J132" s="12" t="s">
        <v>281</v>
      </c>
      <c r="K132" s="12" t="s">
        <v>282</v>
      </c>
      <c r="L132" s="13" t="s">
        <v>283</v>
      </c>
      <c r="M132" s="12" t="s">
        <v>284</v>
      </c>
    </row>
    <row r="133">
      <c r="F133" s="5" t="s">
        <v>149</v>
      </c>
      <c r="G133" s="6" t="s">
        <v>254</v>
      </c>
      <c r="H133" s="7" t="s">
        <v>255</v>
      </c>
      <c r="I133" s="6" t="s">
        <v>256</v>
      </c>
      <c r="J133" s="5" t="s">
        <v>116</v>
      </c>
      <c r="K133" s="6" t="s">
        <v>117</v>
      </c>
      <c r="L133" s="7" t="s">
        <v>118</v>
      </c>
      <c r="M133" s="6" t="s">
        <v>119</v>
      </c>
    </row>
    <row r="134">
      <c r="F134" s="6" t="s">
        <v>228</v>
      </c>
      <c r="G134" s="6" t="s">
        <v>229</v>
      </c>
      <c r="H134" s="7" t="s">
        <v>230</v>
      </c>
      <c r="I134" s="6" t="s">
        <v>231</v>
      </c>
      <c r="J134" s="5" t="s">
        <v>140</v>
      </c>
      <c r="K134" s="6" t="s">
        <v>141</v>
      </c>
      <c r="L134" s="7" t="s">
        <v>142</v>
      </c>
      <c r="M134" s="5" t="s">
        <v>143</v>
      </c>
    </row>
    <row r="135">
      <c r="F135" s="11" t="s">
        <v>111</v>
      </c>
      <c r="G135" s="12" t="s">
        <v>112</v>
      </c>
      <c r="H135" s="13" t="s">
        <v>113</v>
      </c>
      <c r="I135" s="11" t="s">
        <v>114</v>
      </c>
      <c r="J135" s="5" t="s">
        <v>182</v>
      </c>
      <c r="K135" s="6" t="s">
        <v>183</v>
      </c>
      <c r="L135" s="7" t="s">
        <v>184</v>
      </c>
      <c r="M135" s="5" t="s">
        <v>185</v>
      </c>
    </row>
    <row r="136">
      <c r="B136" s="79"/>
      <c r="E136" s="67"/>
      <c r="F136" s="11" t="s">
        <v>130</v>
      </c>
      <c r="G136" s="12" t="s">
        <v>131</v>
      </c>
      <c r="H136" s="13" t="s">
        <v>132</v>
      </c>
      <c r="I136" s="11" t="s">
        <v>133</v>
      </c>
      <c r="J136" s="6" t="s">
        <v>269</v>
      </c>
      <c r="K136" s="6" t="s">
        <v>270</v>
      </c>
      <c r="L136" s="7" t="s">
        <v>271</v>
      </c>
      <c r="M136" s="5" t="s">
        <v>272</v>
      </c>
    </row>
    <row r="137">
      <c r="B137" s="79"/>
      <c r="E137" s="67"/>
      <c r="F137" s="11" t="s">
        <v>149</v>
      </c>
      <c r="G137" s="12" t="s">
        <v>150</v>
      </c>
      <c r="H137" s="13" t="s">
        <v>151</v>
      </c>
      <c r="I137" s="11" t="s">
        <v>152</v>
      </c>
      <c r="J137" s="12" t="s">
        <v>273</v>
      </c>
      <c r="K137" s="12" t="s">
        <v>274</v>
      </c>
      <c r="L137" s="13" t="s">
        <v>275</v>
      </c>
      <c r="M137" s="11" t="s">
        <v>276</v>
      </c>
    </row>
    <row r="138">
      <c r="B138" s="79"/>
      <c r="E138" s="67"/>
      <c r="F138" s="5" t="s">
        <v>154</v>
      </c>
      <c r="G138" s="6" t="s">
        <v>155</v>
      </c>
      <c r="H138" s="7" t="s">
        <v>156</v>
      </c>
      <c r="I138" s="6" t="s">
        <v>157</v>
      </c>
      <c r="J138" s="12" t="s">
        <v>285</v>
      </c>
      <c r="K138" s="12" t="s">
        <v>286</v>
      </c>
      <c r="L138" s="13" t="s">
        <v>287</v>
      </c>
      <c r="M138" s="11" t="s">
        <v>288</v>
      </c>
    </row>
    <row r="139">
      <c r="B139" s="79"/>
      <c r="E139" s="67"/>
      <c r="F139" s="11" t="s">
        <v>170</v>
      </c>
      <c r="G139" s="12" t="s">
        <v>171</v>
      </c>
      <c r="H139" s="13" t="s">
        <v>172</v>
      </c>
      <c r="I139" s="11" t="s">
        <v>173</v>
      </c>
      <c r="J139" s="11" t="s">
        <v>281</v>
      </c>
      <c r="K139" s="12" t="s">
        <v>290</v>
      </c>
      <c r="L139" s="13" t="s">
        <v>291</v>
      </c>
      <c r="M139" s="11" t="s">
        <v>292</v>
      </c>
    </row>
    <row r="140">
      <c r="B140" s="79"/>
      <c r="E140" s="67"/>
      <c r="F140" s="6" t="s">
        <v>237</v>
      </c>
      <c r="G140" s="6" t="s">
        <v>238</v>
      </c>
      <c r="H140" s="7" t="s">
        <v>239</v>
      </c>
      <c r="I140" s="5" t="s">
        <v>240</v>
      </c>
      <c r="J140" s="5" t="s">
        <v>125</v>
      </c>
      <c r="K140" s="6" t="s">
        <v>126</v>
      </c>
      <c r="L140" s="7" t="s">
        <v>127</v>
      </c>
      <c r="M140" s="5" t="s">
        <v>128</v>
      </c>
    </row>
    <row r="141">
      <c r="B141" s="79"/>
      <c r="E141" s="67"/>
      <c r="F141" s="12" t="s">
        <v>199</v>
      </c>
      <c r="G141" s="12" t="s">
        <v>200</v>
      </c>
      <c r="H141" s="13" t="s">
        <v>201</v>
      </c>
      <c r="I141" s="11" t="s">
        <v>202</v>
      </c>
      <c r="J141" s="11" t="s">
        <v>298</v>
      </c>
      <c r="K141" s="12" t="s">
        <v>299</v>
      </c>
      <c r="L141" s="13" t="s">
        <v>300</v>
      </c>
      <c r="M141" s="11" t="s">
        <v>301</v>
      </c>
    </row>
    <row r="142">
      <c r="B142" s="79"/>
      <c r="E142" s="67"/>
      <c r="F142" s="6" t="s">
        <v>158</v>
      </c>
      <c r="G142" s="6" t="s">
        <v>159</v>
      </c>
      <c r="H142" s="7" t="s">
        <v>160</v>
      </c>
      <c r="I142" s="5" t="s">
        <v>161</v>
      </c>
      <c r="J142" s="80" t="s">
        <v>323</v>
      </c>
      <c r="K142" s="6" t="s">
        <v>324</v>
      </c>
      <c r="L142" s="7" t="s">
        <v>325</v>
      </c>
      <c r="M142" s="5" t="s">
        <v>326</v>
      </c>
    </row>
    <row r="143">
      <c r="B143" s="79"/>
      <c r="E143" s="67"/>
      <c r="F143" s="6" t="s">
        <v>293</v>
      </c>
      <c r="G143" s="6" t="s">
        <v>294</v>
      </c>
      <c r="H143" s="7" t="s">
        <v>295</v>
      </c>
      <c r="I143" s="5" t="s">
        <v>296</v>
      </c>
      <c r="J143" s="6" t="s">
        <v>187</v>
      </c>
      <c r="K143" s="6" t="s">
        <v>382</v>
      </c>
      <c r="L143" s="7" t="s">
        <v>383</v>
      </c>
      <c r="M143" s="5" t="s">
        <v>384</v>
      </c>
    </row>
    <row r="144">
      <c r="B144" s="79"/>
      <c r="E144" s="67"/>
      <c r="F144" s="6" t="s">
        <v>331</v>
      </c>
      <c r="G144" s="6" t="s">
        <v>332</v>
      </c>
      <c r="H144" s="7" t="s">
        <v>333</v>
      </c>
      <c r="I144" s="5" t="s">
        <v>334</v>
      </c>
      <c r="J144" s="6" t="s">
        <v>390</v>
      </c>
      <c r="K144" s="74" t="s">
        <v>391</v>
      </c>
      <c r="L144" s="7" t="s">
        <v>392</v>
      </c>
      <c r="M144" s="5" t="s">
        <v>393</v>
      </c>
    </row>
    <row r="145">
      <c r="B145" s="79"/>
      <c r="E145" s="67"/>
      <c r="F145" s="12" t="s">
        <v>338</v>
      </c>
      <c r="G145" s="12" t="s">
        <v>339</v>
      </c>
      <c r="H145" s="13" t="s">
        <v>340</v>
      </c>
      <c r="I145" s="11" t="s">
        <v>341</v>
      </c>
      <c r="J145" s="6" t="s">
        <v>237</v>
      </c>
      <c r="K145" s="6" t="s">
        <v>422</v>
      </c>
      <c r="L145" s="7" t="s">
        <v>423</v>
      </c>
      <c r="M145" s="5" t="s">
        <v>424</v>
      </c>
    </row>
    <row r="146">
      <c r="B146" s="79"/>
      <c r="E146" s="67"/>
      <c r="F146" s="6" t="s">
        <v>349</v>
      </c>
      <c r="G146" s="6" t="s">
        <v>350</v>
      </c>
      <c r="H146" s="7" t="s">
        <v>351</v>
      </c>
      <c r="I146" s="5" t="s">
        <v>352</v>
      </c>
      <c r="J146" s="6" t="s">
        <v>430</v>
      </c>
      <c r="K146" s="6" t="s">
        <v>431</v>
      </c>
      <c r="L146" s="7" t="s">
        <v>432</v>
      </c>
      <c r="M146" s="5" t="s">
        <v>433</v>
      </c>
    </row>
    <row r="147">
      <c r="B147" s="79"/>
      <c r="E147" s="67"/>
      <c r="F147" s="6" t="s">
        <v>335</v>
      </c>
      <c r="G147" s="6" t="s">
        <v>81</v>
      </c>
      <c r="H147" s="7" t="s">
        <v>336</v>
      </c>
      <c r="I147" s="5" t="s">
        <v>337</v>
      </c>
      <c r="J147" s="12" t="s">
        <v>435</v>
      </c>
      <c r="K147" s="12" t="s">
        <v>436</v>
      </c>
      <c r="L147" s="13" t="s">
        <v>437</v>
      </c>
      <c r="M147" s="11" t="s">
        <v>438</v>
      </c>
    </row>
    <row r="148">
      <c r="B148" s="79"/>
      <c r="E148" s="67"/>
      <c r="F148" s="6" t="s">
        <v>366</v>
      </c>
      <c r="G148" s="6" t="s">
        <v>367</v>
      </c>
      <c r="H148" s="7" t="s">
        <v>368</v>
      </c>
      <c r="I148" s="6" t="s">
        <v>369</v>
      </c>
    </row>
    <row r="149">
      <c r="B149" s="79"/>
      <c r="E149" s="67"/>
      <c r="F149" s="12" t="s">
        <v>370</v>
      </c>
      <c r="G149" s="12" t="s">
        <v>371</v>
      </c>
      <c r="H149" s="13" t="s">
        <v>372</v>
      </c>
      <c r="I149" s="12" t="s">
        <v>373</v>
      </c>
    </row>
    <row r="150">
      <c r="B150" s="79"/>
      <c r="E150" s="67"/>
      <c r="F150" s="6" t="s">
        <v>399</v>
      </c>
      <c r="G150" s="6" t="s">
        <v>400</v>
      </c>
      <c r="H150" s="7" t="s">
        <v>401</v>
      </c>
      <c r="I150" s="5" t="s">
        <v>402</v>
      </c>
    </row>
    <row r="151">
      <c r="B151" s="79"/>
      <c r="E151" s="67"/>
      <c r="F151" s="6" t="s">
        <v>408</v>
      </c>
      <c r="G151" s="6" t="s">
        <v>409</v>
      </c>
      <c r="H151" s="7" t="s">
        <v>410</v>
      </c>
      <c r="I151" s="5" t="s">
        <v>411</v>
      </c>
    </row>
    <row r="152">
      <c r="B152" s="79"/>
      <c r="E152" s="67"/>
      <c r="F152" s="12" t="s">
        <v>417</v>
      </c>
      <c r="G152" s="12" t="s">
        <v>418</v>
      </c>
      <c r="H152" s="13" t="s">
        <v>419</v>
      </c>
      <c r="I152" s="11" t="s">
        <v>420</v>
      </c>
    </row>
    <row r="153">
      <c r="B153" s="79"/>
      <c r="E153" s="67"/>
      <c r="F153" s="6" t="s">
        <v>425</v>
      </c>
      <c r="G153" s="6" t="s">
        <v>426</v>
      </c>
      <c r="H153" s="7" t="s">
        <v>427</v>
      </c>
      <c r="I153" s="5" t="s">
        <v>428</v>
      </c>
    </row>
    <row r="154">
      <c r="B154" s="79"/>
      <c r="E154" s="67"/>
      <c r="F154" s="6" t="s">
        <v>73</v>
      </c>
      <c r="G154" s="6" t="s">
        <v>439</v>
      </c>
      <c r="H154" s="7" t="s">
        <v>440</v>
      </c>
      <c r="I154" s="5" t="s">
        <v>441</v>
      </c>
    </row>
    <row r="155">
      <c r="B155" s="79"/>
      <c r="E155" s="67"/>
      <c r="F155" s="6" t="s">
        <v>461</v>
      </c>
      <c r="G155" s="7" t="s">
        <v>462</v>
      </c>
      <c r="H155" s="6" t="s">
        <v>463</v>
      </c>
      <c r="I155" s="6" t="s">
        <v>464</v>
      </c>
    </row>
    <row r="156">
      <c r="B156" s="79"/>
      <c r="E156" s="67"/>
      <c r="F156" s="12" t="s">
        <v>67</v>
      </c>
      <c r="G156" s="12" t="s">
        <v>68</v>
      </c>
      <c r="H156" s="13" t="s">
        <v>69</v>
      </c>
      <c r="I156" s="11" t="s">
        <v>70</v>
      </c>
    </row>
    <row r="157">
      <c r="A157" s="54" t="s">
        <v>50</v>
      </c>
      <c r="B157" s="11" t="s">
        <v>149</v>
      </c>
      <c r="C157" s="12" t="s">
        <v>150</v>
      </c>
      <c r="D157" s="13" t="s">
        <v>151</v>
      </c>
      <c r="E157" s="11" t="s">
        <v>152</v>
      </c>
      <c r="F157" s="11" t="s">
        <v>136</v>
      </c>
      <c r="G157" s="12" t="s">
        <v>137</v>
      </c>
      <c r="H157" s="13" t="s">
        <v>138</v>
      </c>
      <c r="I157" s="11" t="s">
        <v>139</v>
      </c>
      <c r="J157" s="5" t="s">
        <v>154</v>
      </c>
      <c r="K157" s="6" t="s">
        <v>155</v>
      </c>
      <c r="L157" s="7" t="s">
        <v>156</v>
      </c>
      <c r="M157" s="6" t="s">
        <v>157</v>
      </c>
    </row>
    <row r="158">
      <c r="B158" s="6" t="s">
        <v>232</v>
      </c>
      <c r="C158" s="6" t="s">
        <v>233</v>
      </c>
      <c r="D158" s="7" t="s">
        <v>234</v>
      </c>
      <c r="E158" s="6" t="s">
        <v>235</v>
      </c>
      <c r="F158" s="6" t="s">
        <v>224</v>
      </c>
      <c r="G158" s="6" t="s">
        <v>225</v>
      </c>
      <c r="H158" s="7" t="s">
        <v>226</v>
      </c>
      <c r="I158" s="5" t="s">
        <v>227</v>
      </c>
      <c r="J158" s="6" t="s">
        <v>399</v>
      </c>
      <c r="K158" s="6" t="s">
        <v>400</v>
      </c>
      <c r="L158" s="7" t="s">
        <v>401</v>
      </c>
      <c r="M158" s="5" t="s">
        <v>402</v>
      </c>
    </row>
    <row r="159">
      <c r="B159" s="42" t="s">
        <v>471</v>
      </c>
      <c r="C159" s="6"/>
      <c r="D159" s="7"/>
      <c r="E159" s="74"/>
      <c r="F159" s="6" t="s">
        <v>237</v>
      </c>
      <c r="G159" s="6" t="s">
        <v>238</v>
      </c>
      <c r="H159" s="7" t="s">
        <v>239</v>
      </c>
      <c r="I159" s="5" t="s">
        <v>240</v>
      </c>
      <c r="J159" s="12"/>
      <c r="K159" s="12"/>
      <c r="L159" s="13"/>
      <c r="M159" s="11"/>
    </row>
    <row r="160">
      <c r="B160" s="11" t="s">
        <v>281</v>
      </c>
      <c r="C160" s="12" t="s">
        <v>290</v>
      </c>
      <c r="D160" s="13" t="s">
        <v>291</v>
      </c>
      <c r="E160" s="11" t="s">
        <v>292</v>
      </c>
      <c r="F160" s="5" t="s">
        <v>154</v>
      </c>
      <c r="G160" s="6" t="s">
        <v>155</v>
      </c>
      <c r="H160" s="7" t="s">
        <v>156</v>
      </c>
      <c r="I160" s="6" t="s">
        <v>157</v>
      </c>
      <c r="J160" s="12" t="s">
        <v>199</v>
      </c>
      <c r="K160" s="12" t="s">
        <v>200</v>
      </c>
      <c r="L160" s="13" t="s">
        <v>201</v>
      </c>
      <c r="M160" s="11" t="s">
        <v>202</v>
      </c>
    </row>
    <row r="161">
      <c r="B161" s="12" t="s">
        <v>353</v>
      </c>
      <c r="C161" s="12" t="s">
        <v>354</v>
      </c>
      <c r="D161" s="13" t="s">
        <v>355</v>
      </c>
      <c r="E161" s="11" t="s">
        <v>356</v>
      </c>
      <c r="F161" s="6" t="s">
        <v>158</v>
      </c>
      <c r="G161" s="6" t="s">
        <v>159</v>
      </c>
      <c r="H161" s="7" t="s">
        <v>160</v>
      </c>
      <c r="I161" s="5" t="s">
        <v>161</v>
      </c>
      <c r="J161" s="5"/>
      <c r="K161" s="6"/>
      <c r="L161" s="7"/>
      <c r="M161" s="6"/>
    </row>
    <row r="162">
      <c r="B162" s="6" t="s">
        <v>237</v>
      </c>
      <c r="C162" s="6" t="s">
        <v>422</v>
      </c>
      <c r="D162" s="7" t="s">
        <v>423</v>
      </c>
      <c r="E162" s="5" t="s">
        <v>424</v>
      </c>
      <c r="F162" s="12" t="s">
        <v>285</v>
      </c>
      <c r="G162" s="12" t="s">
        <v>286</v>
      </c>
      <c r="H162" s="13" t="s">
        <v>287</v>
      </c>
      <c r="I162" s="11" t="s">
        <v>288</v>
      </c>
      <c r="J162" s="5"/>
      <c r="K162" s="6"/>
      <c r="L162" s="7"/>
      <c r="M162" s="6"/>
    </row>
    <row r="163">
      <c r="B163" s="12" t="s">
        <v>435</v>
      </c>
      <c r="C163" s="12" t="s">
        <v>436</v>
      </c>
      <c r="D163" s="13" t="s">
        <v>437</v>
      </c>
      <c r="E163" s="11" t="s">
        <v>438</v>
      </c>
      <c r="F163" s="11" t="s">
        <v>298</v>
      </c>
      <c r="G163" s="12" t="s">
        <v>299</v>
      </c>
      <c r="H163" s="13" t="s">
        <v>300</v>
      </c>
      <c r="I163" s="11" t="s">
        <v>301</v>
      </c>
      <c r="J163" s="5"/>
      <c r="K163" s="6"/>
      <c r="L163" s="7"/>
      <c r="M163" s="6"/>
    </row>
    <row r="164">
      <c r="B164" s="6"/>
      <c r="C164" s="6"/>
      <c r="D164" s="7"/>
      <c r="E164" s="5"/>
      <c r="F164" s="6" t="s">
        <v>349</v>
      </c>
      <c r="G164" s="6" t="s">
        <v>350</v>
      </c>
      <c r="H164" s="7" t="s">
        <v>351</v>
      </c>
      <c r="I164" s="5" t="s">
        <v>352</v>
      </c>
      <c r="J164" s="5"/>
      <c r="K164" s="6"/>
      <c r="L164" s="7"/>
      <c r="M164" s="6"/>
    </row>
    <row r="165">
      <c r="B165" s="6"/>
      <c r="C165" s="6"/>
      <c r="D165" s="7"/>
      <c r="E165" s="5"/>
      <c r="F165" s="12" t="s">
        <v>163</v>
      </c>
      <c r="G165" s="12" t="s">
        <v>320</v>
      </c>
      <c r="H165" s="13" t="s">
        <v>321</v>
      </c>
      <c r="I165" s="12" t="s">
        <v>322</v>
      </c>
      <c r="J165" s="5"/>
      <c r="K165" s="6"/>
      <c r="L165" s="7"/>
      <c r="M165" s="6"/>
    </row>
    <row r="166">
      <c r="B166" s="6"/>
      <c r="C166" s="6"/>
      <c r="D166" s="7"/>
      <c r="E166" s="5"/>
      <c r="F166" s="12" t="s">
        <v>370</v>
      </c>
      <c r="G166" s="12" t="s">
        <v>371</v>
      </c>
      <c r="H166" s="13" t="s">
        <v>372</v>
      </c>
      <c r="I166" s="12" t="s">
        <v>373</v>
      </c>
      <c r="J166" s="5"/>
      <c r="K166" s="6"/>
      <c r="L166" s="7"/>
      <c r="M166" s="6"/>
    </row>
    <row r="167">
      <c r="B167" s="6"/>
      <c r="C167" s="6"/>
      <c r="D167" s="7"/>
      <c r="E167" s="5"/>
      <c r="F167" s="6" t="s">
        <v>390</v>
      </c>
      <c r="G167" s="74" t="s">
        <v>391</v>
      </c>
      <c r="H167" s="7" t="s">
        <v>392</v>
      </c>
      <c r="I167" s="5" t="s">
        <v>393</v>
      </c>
      <c r="J167" s="5"/>
      <c r="K167" s="6"/>
      <c r="L167" s="7"/>
      <c r="M167" s="6"/>
    </row>
    <row r="168">
      <c r="B168" s="6" t="s">
        <v>73</v>
      </c>
      <c r="C168" s="6" t="s">
        <v>74</v>
      </c>
      <c r="D168" s="7" t="s">
        <v>75</v>
      </c>
      <c r="E168" s="5" t="s">
        <v>76</v>
      </c>
      <c r="F168" s="5" t="s">
        <v>116</v>
      </c>
      <c r="G168" s="6" t="s">
        <v>117</v>
      </c>
      <c r="H168" s="7" t="s">
        <v>118</v>
      </c>
      <c r="I168" s="6" t="s">
        <v>119</v>
      </c>
      <c r="J168" s="5" t="s">
        <v>42</v>
      </c>
      <c r="K168" s="6" t="s">
        <v>43</v>
      </c>
      <c r="L168" s="7" t="s">
        <v>44</v>
      </c>
      <c r="M168" s="6" t="s">
        <v>45</v>
      </c>
    </row>
    <row r="169">
      <c r="A169" s="54" t="s">
        <v>66</v>
      </c>
      <c r="B169" s="5" t="s">
        <v>182</v>
      </c>
      <c r="C169" s="6" t="s">
        <v>183</v>
      </c>
      <c r="D169" s="7" t="s">
        <v>184</v>
      </c>
      <c r="E169" s="5" t="s">
        <v>185</v>
      </c>
      <c r="F169" s="12" t="s">
        <v>61</v>
      </c>
      <c r="G169" s="12" t="s">
        <v>62</v>
      </c>
      <c r="H169" s="13" t="s">
        <v>63</v>
      </c>
      <c r="I169" s="11" t="s">
        <v>64</v>
      </c>
      <c r="J169" s="6" t="s">
        <v>195</v>
      </c>
      <c r="K169" s="6" t="s">
        <v>196</v>
      </c>
      <c r="L169" s="7" t="s">
        <v>197</v>
      </c>
      <c r="M169" s="6" t="s">
        <v>198</v>
      </c>
    </row>
    <row r="170">
      <c r="B170" s="6" t="s">
        <v>205</v>
      </c>
      <c r="C170" s="6" t="s">
        <v>206</v>
      </c>
      <c r="D170" s="7" t="s">
        <v>207</v>
      </c>
      <c r="E170" s="5" t="s">
        <v>208</v>
      </c>
      <c r="F170" s="5" t="s">
        <v>140</v>
      </c>
      <c r="G170" s="6" t="s">
        <v>141</v>
      </c>
      <c r="H170" s="7" t="s">
        <v>142</v>
      </c>
      <c r="I170" s="5" t="s">
        <v>143</v>
      </c>
      <c r="J170" s="6" t="s">
        <v>349</v>
      </c>
      <c r="K170" s="6" t="s">
        <v>350</v>
      </c>
      <c r="L170" s="7" t="s">
        <v>351</v>
      </c>
      <c r="M170" s="5" t="s">
        <v>352</v>
      </c>
    </row>
    <row r="171">
      <c r="B171" s="6" t="s">
        <v>237</v>
      </c>
      <c r="C171" s="6" t="s">
        <v>238</v>
      </c>
      <c r="D171" s="7" t="s">
        <v>239</v>
      </c>
      <c r="E171" s="5" t="s">
        <v>240</v>
      </c>
      <c r="F171" s="11" t="s">
        <v>111</v>
      </c>
      <c r="G171" s="12" t="s">
        <v>112</v>
      </c>
      <c r="H171" s="13" t="s">
        <v>113</v>
      </c>
      <c r="I171" s="11" t="s">
        <v>114</v>
      </c>
      <c r="J171" s="12" t="s">
        <v>394</v>
      </c>
      <c r="K171" s="12" t="s">
        <v>395</v>
      </c>
      <c r="L171" s="13" t="s">
        <v>396</v>
      </c>
      <c r="M171" s="11" t="s">
        <v>397</v>
      </c>
    </row>
    <row r="172">
      <c r="B172" s="6" t="s">
        <v>277</v>
      </c>
      <c r="C172" s="6" t="s">
        <v>278</v>
      </c>
      <c r="D172" s="7" t="s">
        <v>279</v>
      </c>
      <c r="E172" s="5" t="s">
        <v>280</v>
      </c>
      <c r="F172" s="6" t="s">
        <v>228</v>
      </c>
      <c r="G172" s="6" t="s">
        <v>229</v>
      </c>
      <c r="H172" s="7" t="s">
        <v>230</v>
      </c>
      <c r="I172" s="6" t="s">
        <v>231</v>
      </c>
      <c r="J172" s="6" t="s">
        <v>430</v>
      </c>
      <c r="K172" s="6" t="s">
        <v>431</v>
      </c>
      <c r="L172" s="7" t="s">
        <v>432</v>
      </c>
      <c r="M172" s="5" t="s">
        <v>433</v>
      </c>
    </row>
    <row r="173">
      <c r="B173" s="6" t="s">
        <v>390</v>
      </c>
      <c r="C173" s="74" t="s">
        <v>391</v>
      </c>
      <c r="D173" s="7" t="s">
        <v>392</v>
      </c>
      <c r="E173" s="5" t="s">
        <v>393</v>
      </c>
      <c r="F173" s="5" t="s">
        <v>149</v>
      </c>
      <c r="G173" s="6" t="s">
        <v>254</v>
      </c>
      <c r="H173" s="7" t="s">
        <v>255</v>
      </c>
      <c r="I173" s="6" t="s">
        <v>256</v>
      </c>
      <c r="J173" s="12" t="s">
        <v>435</v>
      </c>
      <c r="K173" s="12" t="s">
        <v>436</v>
      </c>
      <c r="L173" s="13" t="s">
        <v>437</v>
      </c>
      <c r="M173" s="11" t="s">
        <v>438</v>
      </c>
    </row>
    <row r="174">
      <c r="B174" s="6" t="s">
        <v>425</v>
      </c>
      <c r="C174" s="6" t="s">
        <v>426</v>
      </c>
      <c r="D174" s="7" t="s">
        <v>427</v>
      </c>
      <c r="E174" s="5" t="s">
        <v>428</v>
      </c>
      <c r="F174" s="6" t="s">
        <v>258</v>
      </c>
      <c r="G174" s="6" t="s">
        <v>259</v>
      </c>
      <c r="H174" s="7" t="s">
        <v>260</v>
      </c>
      <c r="I174" s="5" t="s">
        <v>261</v>
      </c>
      <c r="J174" s="6" t="s">
        <v>443</v>
      </c>
      <c r="K174" s="6" t="s">
        <v>444</v>
      </c>
      <c r="L174" s="7" t="s">
        <v>445</v>
      </c>
      <c r="M174" s="5" t="s">
        <v>446</v>
      </c>
    </row>
    <row r="175">
      <c r="B175" s="79"/>
      <c r="E175" s="67"/>
      <c r="F175" s="6" t="s">
        <v>214</v>
      </c>
      <c r="G175" s="6" t="s">
        <v>215</v>
      </c>
      <c r="H175" s="7" t="s">
        <v>216</v>
      </c>
      <c r="I175" s="6" t="s">
        <v>217</v>
      </c>
      <c r="J175" s="12"/>
      <c r="K175" s="12"/>
      <c r="L175" s="13"/>
      <c r="M175" s="11"/>
    </row>
    <row r="176">
      <c r="B176" s="79"/>
      <c r="E176" s="67"/>
      <c r="F176" s="5" t="s">
        <v>125</v>
      </c>
      <c r="G176" s="6" t="s">
        <v>126</v>
      </c>
      <c r="H176" s="7" t="s">
        <v>127</v>
      </c>
      <c r="I176" s="5" t="s">
        <v>128</v>
      </c>
      <c r="J176" s="12"/>
      <c r="K176" s="12"/>
      <c r="L176" s="13"/>
      <c r="M176" s="11"/>
    </row>
    <row r="177">
      <c r="B177" s="79"/>
      <c r="E177" s="67"/>
      <c r="F177" s="6" t="s">
        <v>232</v>
      </c>
      <c r="G177" s="6" t="s">
        <v>233</v>
      </c>
      <c r="H177" s="7" t="s">
        <v>234</v>
      </c>
      <c r="I177" s="6" t="s">
        <v>235</v>
      </c>
      <c r="J177" s="12"/>
      <c r="K177" s="12"/>
      <c r="L177" s="13"/>
      <c r="M177" s="11"/>
    </row>
    <row r="178">
      <c r="B178" s="79"/>
      <c r="E178" s="67"/>
      <c r="F178" s="11" t="s">
        <v>149</v>
      </c>
      <c r="G178" s="12" t="s">
        <v>150</v>
      </c>
      <c r="H178" s="13" t="s">
        <v>151</v>
      </c>
      <c r="I178" s="11" t="s">
        <v>152</v>
      </c>
      <c r="J178" s="12"/>
      <c r="K178" s="12"/>
      <c r="L178" s="13"/>
      <c r="M178" s="11"/>
    </row>
    <row r="179">
      <c r="B179" s="79"/>
      <c r="E179" s="67"/>
      <c r="F179" s="12" t="s">
        <v>285</v>
      </c>
      <c r="G179" s="12" t="s">
        <v>286</v>
      </c>
      <c r="H179" s="13" t="s">
        <v>287</v>
      </c>
      <c r="I179" s="11" t="s">
        <v>288</v>
      </c>
      <c r="J179" s="12"/>
      <c r="K179" s="12"/>
      <c r="L179" s="13"/>
      <c r="M179" s="11"/>
    </row>
    <row r="180">
      <c r="B180" s="79"/>
      <c r="E180" s="67"/>
      <c r="F180" s="11" t="s">
        <v>281</v>
      </c>
      <c r="G180" s="12" t="s">
        <v>290</v>
      </c>
      <c r="H180" s="13" t="s">
        <v>291</v>
      </c>
      <c r="I180" s="11" t="s">
        <v>292</v>
      </c>
      <c r="J180" s="12"/>
      <c r="K180" s="12"/>
      <c r="L180" s="13"/>
      <c r="M180" s="11"/>
    </row>
    <row r="181">
      <c r="B181" s="79"/>
      <c r="E181" s="67"/>
      <c r="F181" s="11" t="s">
        <v>298</v>
      </c>
      <c r="G181" s="12" t="s">
        <v>299</v>
      </c>
      <c r="H181" s="13" t="s">
        <v>300</v>
      </c>
      <c r="I181" s="11" t="s">
        <v>301</v>
      </c>
      <c r="J181" s="12"/>
      <c r="K181" s="12"/>
      <c r="L181" s="13"/>
      <c r="M181" s="11"/>
    </row>
    <row r="182">
      <c r="B182" s="79"/>
      <c r="E182" s="67"/>
      <c r="F182" s="6" t="s">
        <v>331</v>
      </c>
      <c r="G182" s="6" t="s">
        <v>332</v>
      </c>
      <c r="H182" s="7" t="s">
        <v>333</v>
      </c>
      <c r="I182" s="5" t="s">
        <v>334</v>
      </c>
      <c r="J182" s="12"/>
      <c r="K182" s="12"/>
      <c r="L182" s="13"/>
      <c r="M182" s="11"/>
    </row>
    <row r="183">
      <c r="B183" s="79"/>
      <c r="E183" s="67"/>
      <c r="F183" s="6" t="s">
        <v>281</v>
      </c>
      <c r="G183" s="6" t="s">
        <v>447</v>
      </c>
      <c r="H183" s="7" t="s">
        <v>448</v>
      </c>
      <c r="I183" s="5" t="s">
        <v>449</v>
      </c>
      <c r="J183" s="12"/>
      <c r="K183" s="12"/>
      <c r="L183" s="13"/>
      <c r="M183" s="11"/>
    </row>
    <row r="184">
      <c r="B184" s="79"/>
      <c r="E184" s="67"/>
      <c r="F184" s="12" t="s">
        <v>90</v>
      </c>
      <c r="G184" s="12" t="s">
        <v>91</v>
      </c>
      <c r="H184" s="13" t="s">
        <v>92</v>
      </c>
      <c r="I184" s="11" t="s">
        <v>93</v>
      </c>
      <c r="J184" s="12"/>
      <c r="K184" s="12"/>
      <c r="L184" s="13"/>
      <c r="M184" s="11"/>
    </row>
    <row r="185">
      <c r="A185" s="54" t="s">
        <v>72</v>
      </c>
      <c r="B185" s="12" t="s">
        <v>265</v>
      </c>
      <c r="C185" s="12" t="s">
        <v>266</v>
      </c>
      <c r="D185" s="13" t="s">
        <v>267</v>
      </c>
      <c r="E185" s="11" t="s">
        <v>268</v>
      </c>
      <c r="F185" s="11" t="s">
        <v>100</v>
      </c>
      <c r="G185" s="12" t="s">
        <v>101</v>
      </c>
      <c r="H185" s="13" t="s">
        <v>102</v>
      </c>
      <c r="I185" s="11" t="s">
        <v>103</v>
      </c>
      <c r="J185" s="12" t="s">
        <v>67</v>
      </c>
      <c r="K185" s="12" t="s">
        <v>68</v>
      </c>
      <c r="L185" s="13" t="s">
        <v>69</v>
      </c>
      <c r="M185" s="11" t="s">
        <v>70</v>
      </c>
    </row>
    <row r="186">
      <c r="B186" s="6" t="s">
        <v>390</v>
      </c>
      <c r="C186" s="74" t="s">
        <v>391</v>
      </c>
      <c r="D186" s="7" t="s">
        <v>392</v>
      </c>
      <c r="E186" s="5" t="s">
        <v>393</v>
      </c>
      <c r="F186" s="6" t="s">
        <v>232</v>
      </c>
      <c r="G186" s="6" t="s">
        <v>233</v>
      </c>
      <c r="H186" s="7" t="s">
        <v>234</v>
      </c>
      <c r="I186" s="6" t="s">
        <v>235</v>
      </c>
      <c r="J186" s="6" t="s">
        <v>205</v>
      </c>
      <c r="K186" s="6" t="s">
        <v>206</v>
      </c>
      <c r="L186" s="7" t="s">
        <v>207</v>
      </c>
      <c r="M186" s="5" t="s">
        <v>208</v>
      </c>
    </row>
    <row r="187">
      <c r="B187" s="79"/>
      <c r="E187" s="67"/>
      <c r="F187" s="6" t="s">
        <v>237</v>
      </c>
      <c r="G187" s="6" t="s">
        <v>238</v>
      </c>
      <c r="H187" s="7" t="s">
        <v>239</v>
      </c>
      <c r="I187" s="5" t="s">
        <v>240</v>
      </c>
      <c r="J187" s="11" t="s">
        <v>130</v>
      </c>
      <c r="K187" s="12" t="s">
        <v>131</v>
      </c>
      <c r="L187" s="13" t="s">
        <v>132</v>
      </c>
      <c r="M187" s="11" t="s">
        <v>133</v>
      </c>
    </row>
    <row r="188">
      <c r="B188" s="79"/>
      <c r="E188" s="67"/>
      <c r="F188" s="6" t="s">
        <v>269</v>
      </c>
      <c r="G188" s="6" t="s">
        <v>270</v>
      </c>
      <c r="H188" s="7" t="s">
        <v>271</v>
      </c>
      <c r="I188" s="5" t="s">
        <v>272</v>
      </c>
      <c r="J188" s="5" t="s">
        <v>154</v>
      </c>
      <c r="K188" s="6" t="s">
        <v>155</v>
      </c>
      <c r="L188" s="7" t="s">
        <v>156</v>
      </c>
      <c r="M188" s="6" t="s">
        <v>157</v>
      </c>
    </row>
    <row r="189">
      <c r="B189" s="79"/>
      <c r="E189" s="67"/>
      <c r="F189" s="12" t="s">
        <v>273</v>
      </c>
      <c r="G189" s="12" t="s">
        <v>274</v>
      </c>
      <c r="H189" s="13" t="s">
        <v>275</v>
      </c>
      <c r="I189" s="11" t="s">
        <v>276</v>
      </c>
      <c r="J189" s="6" t="s">
        <v>158</v>
      </c>
      <c r="K189" s="6" t="s">
        <v>159</v>
      </c>
      <c r="L189" s="7" t="s">
        <v>160</v>
      </c>
      <c r="M189" s="5" t="s">
        <v>161</v>
      </c>
    </row>
    <row r="190">
      <c r="B190" s="79"/>
      <c r="E190" s="67"/>
      <c r="F190" s="6" t="s">
        <v>277</v>
      </c>
      <c r="G190" s="6" t="s">
        <v>278</v>
      </c>
      <c r="H190" s="7" t="s">
        <v>279</v>
      </c>
      <c r="I190" s="5" t="s">
        <v>280</v>
      </c>
      <c r="J190" s="6" t="s">
        <v>228</v>
      </c>
      <c r="K190" s="6" t="s">
        <v>229</v>
      </c>
      <c r="L190" s="7" t="s">
        <v>230</v>
      </c>
      <c r="M190" s="6" t="s">
        <v>231</v>
      </c>
    </row>
    <row r="191">
      <c r="B191" s="79"/>
      <c r="E191" s="67"/>
      <c r="F191" s="12" t="s">
        <v>417</v>
      </c>
      <c r="G191" s="12" t="s">
        <v>418</v>
      </c>
      <c r="H191" s="13" t="s">
        <v>419</v>
      </c>
      <c r="I191" s="11" t="s">
        <v>420</v>
      </c>
      <c r="J191" s="6" t="s">
        <v>408</v>
      </c>
      <c r="K191" s="6" t="s">
        <v>409</v>
      </c>
      <c r="L191" s="7" t="s">
        <v>410</v>
      </c>
      <c r="M191" s="5" t="s">
        <v>411</v>
      </c>
    </row>
    <row r="192">
      <c r="B192" s="79"/>
      <c r="E192" s="67"/>
      <c r="F192" s="11"/>
      <c r="G192" s="12"/>
      <c r="H192" s="13"/>
      <c r="I192" s="11"/>
      <c r="J192" s="6" t="s">
        <v>73</v>
      </c>
      <c r="K192" s="6" t="s">
        <v>439</v>
      </c>
      <c r="L192" s="7" t="s">
        <v>440</v>
      </c>
      <c r="M192" s="5" t="s">
        <v>441</v>
      </c>
    </row>
    <row r="193">
      <c r="B193" s="79"/>
      <c r="E193" s="67"/>
      <c r="F193" s="11"/>
      <c r="G193" s="12"/>
      <c r="H193" s="13"/>
      <c r="I193" s="11"/>
      <c r="J193" s="6" t="s">
        <v>425</v>
      </c>
      <c r="K193" s="6" t="s">
        <v>426</v>
      </c>
      <c r="L193" s="7" t="s">
        <v>427</v>
      </c>
      <c r="M193" s="5" t="s">
        <v>428</v>
      </c>
    </row>
    <row r="194">
      <c r="B194" s="79"/>
      <c r="E194" s="67"/>
      <c r="F194" s="11" t="s">
        <v>281</v>
      </c>
      <c r="G194" s="12" t="s">
        <v>290</v>
      </c>
      <c r="H194" s="13" t="s">
        <v>291</v>
      </c>
      <c r="I194" s="11" t="s">
        <v>292</v>
      </c>
      <c r="J194" s="12" t="s">
        <v>90</v>
      </c>
      <c r="K194" s="12" t="s">
        <v>91</v>
      </c>
      <c r="L194" s="13" t="s">
        <v>92</v>
      </c>
      <c r="M194" s="11" t="s">
        <v>93</v>
      </c>
    </row>
    <row r="195">
      <c r="A195" s="43" t="s">
        <v>78</v>
      </c>
      <c r="B195" s="11" t="s">
        <v>149</v>
      </c>
      <c r="C195" s="12" t="s">
        <v>150</v>
      </c>
      <c r="D195" s="13" t="s">
        <v>151</v>
      </c>
      <c r="E195" s="11" t="s">
        <v>152</v>
      </c>
      <c r="F195" s="6" t="s">
        <v>73</v>
      </c>
      <c r="G195" s="6" t="s">
        <v>74</v>
      </c>
      <c r="H195" s="7" t="s">
        <v>75</v>
      </c>
      <c r="I195" s="5" t="s">
        <v>76</v>
      </c>
      <c r="J195" s="79"/>
      <c r="M195" s="67"/>
    </row>
    <row r="196">
      <c r="A196" s="54" t="s">
        <v>79</v>
      </c>
      <c r="B196" s="6" t="s">
        <v>73</v>
      </c>
      <c r="C196" s="6" t="s">
        <v>74</v>
      </c>
      <c r="D196" s="7" t="s">
        <v>75</v>
      </c>
      <c r="E196" s="5" t="s">
        <v>76</v>
      </c>
      <c r="F196" s="5" t="s">
        <v>140</v>
      </c>
      <c r="G196" s="6" t="s">
        <v>141</v>
      </c>
      <c r="H196" s="7" t="s">
        <v>142</v>
      </c>
      <c r="I196" s="5" t="s">
        <v>143</v>
      </c>
      <c r="J196" s="79"/>
      <c r="M196" s="67"/>
    </row>
    <row r="197">
      <c r="B197" s="11" t="s">
        <v>100</v>
      </c>
      <c r="C197" s="12" t="s">
        <v>101</v>
      </c>
      <c r="D197" s="13" t="s">
        <v>102</v>
      </c>
      <c r="E197" s="11" t="s">
        <v>103</v>
      </c>
      <c r="F197" s="6" t="s">
        <v>205</v>
      </c>
      <c r="G197" s="6" t="s">
        <v>206</v>
      </c>
      <c r="H197" s="7" t="s">
        <v>207</v>
      </c>
      <c r="I197" s="5" t="s">
        <v>208</v>
      </c>
      <c r="J197" s="79"/>
      <c r="M197" s="67"/>
    </row>
    <row r="198">
      <c r="B198" s="11" t="s">
        <v>149</v>
      </c>
      <c r="C198" s="12" t="s">
        <v>150</v>
      </c>
      <c r="D198" s="13" t="s">
        <v>151</v>
      </c>
      <c r="E198" s="11" t="s">
        <v>152</v>
      </c>
      <c r="F198" s="6" t="s">
        <v>399</v>
      </c>
      <c r="G198" s="6" t="s">
        <v>400</v>
      </c>
      <c r="H198" s="7" t="s">
        <v>401</v>
      </c>
      <c r="I198" s="5" t="s">
        <v>402</v>
      </c>
      <c r="J198" s="79"/>
      <c r="M198" s="67"/>
    </row>
    <row r="199">
      <c r="B199" s="5" t="s">
        <v>149</v>
      </c>
      <c r="C199" s="6" t="s">
        <v>254</v>
      </c>
      <c r="D199" s="7" t="s">
        <v>255</v>
      </c>
      <c r="E199" s="6" t="s">
        <v>256</v>
      </c>
      <c r="F199" s="6"/>
      <c r="G199" s="6"/>
      <c r="H199" s="6"/>
      <c r="I199" s="6"/>
      <c r="J199" s="79"/>
      <c r="M199" s="67"/>
    </row>
    <row r="200">
      <c r="B200" s="6" t="s">
        <v>277</v>
      </c>
      <c r="C200" s="6" t="s">
        <v>278</v>
      </c>
      <c r="D200" s="7" t="s">
        <v>279</v>
      </c>
      <c r="E200" s="5" t="s">
        <v>280</v>
      </c>
      <c r="F200" s="6"/>
      <c r="G200" s="6"/>
      <c r="H200" s="6"/>
      <c r="I200" s="6"/>
      <c r="J200" s="79"/>
      <c r="M200" s="67"/>
    </row>
    <row r="201">
      <c r="B201" s="6" t="s">
        <v>258</v>
      </c>
      <c r="C201" s="6" t="s">
        <v>259</v>
      </c>
      <c r="D201" s="7" t="s">
        <v>260</v>
      </c>
      <c r="E201" s="5" t="s">
        <v>261</v>
      </c>
      <c r="F201" s="6"/>
      <c r="G201" s="6"/>
      <c r="H201" s="6"/>
      <c r="I201" s="6"/>
      <c r="J201" s="79"/>
      <c r="M201" s="67"/>
    </row>
    <row r="202">
      <c r="B202" s="6" t="s">
        <v>349</v>
      </c>
      <c r="C202" s="6" t="s">
        <v>350</v>
      </c>
      <c r="D202" s="7" t="s">
        <v>351</v>
      </c>
      <c r="E202" s="5" t="s">
        <v>352</v>
      </c>
      <c r="F202" s="6"/>
      <c r="G202" s="6"/>
      <c r="H202" s="6"/>
      <c r="I202" s="6"/>
      <c r="J202" s="79"/>
      <c r="M202" s="67"/>
    </row>
    <row r="203">
      <c r="B203" s="6" t="s">
        <v>386</v>
      </c>
      <c r="C203" s="6" t="s">
        <v>387</v>
      </c>
      <c r="D203" s="7" t="s">
        <v>388</v>
      </c>
      <c r="E203" s="5" t="s">
        <v>389</v>
      </c>
      <c r="F203" s="6"/>
      <c r="G203" s="6"/>
      <c r="H203" s="6"/>
      <c r="I203" s="6"/>
      <c r="J203" s="79"/>
      <c r="M203" s="67"/>
    </row>
    <row r="204">
      <c r="B204" s="6" t="s">
        <v>390</v>
      </c>
      <c r="C204" s="74" t="s">
        <v>391</v>
      </c>
      <c r="D204" s="7" t="s">
        <v>392</v>
      </c>
      <c r="E204" s="5" t="s">
        <v>393</v>
      </c>
      <c r="F204" s="6"/>
      <c r="G204" s="6"/>
      <c r="H204" s="6"/>
      <c r="I204" s="6"/>
      <c r="J204" s="79"/>
      <c r="M204" s="67"/>
    </row>
    <row r="205">
      <c r="B205" s="12" t="s">
        <v>435</v>
      </c>
      <c r="C205" s="12" t="s">
        <v>436</v>
      </c>
      <c r="D205" s="13" t="s">
        <v>437</v>
      </c>
      <c r="E205" s="11" t="s">
        <v>438</v>
      </c>
      <c r="F205" s="6"/>
      <c r="G205" s="6"/>
      <c r="H205" s="6"/>
      <c r="I205" s="6"/>
      <c r="J205" s="79"/>
      <c r="M205" s="67"/>
    </row>
    <row r="206">
      <c r="B206" s="6" t="s">
        <v>443</v>
      </c>
      <c r="C206" s="6" t="s">
        <v>444</v>
      </c>
      <c r="D206" s="7" t="s">
        <v>445</v>
      </c>
      <c r="E206" s="5" t="s">
        <v>446</v>
      </c>
      <c r="F206" s="6"/>
      <c r="G206" s="6"/>
      <c r="H206" s="6"/>
      <c r="I206" s="6"/>
      <c r="J206" s="79"/>
      <c r="M206" s="67"/>
    </row>
    <row r="207">
      <c r="B207" s="5" t="s">
        <v>81</v>
      </c>
      <c r="C207" s="6" t="s">
        <v>82</v>
      </c>
      <c r="D207" s="7" t="s">
        <v>83</v>
      </c>
      <c r="E207" s="6" t="s">
        <v>84</v>
      </c>
      <c r="F207" s="72"/>
      <c r="G207" s="6"/>
      <c r="H207" s="6"/>
      <c r="I207" s="73"/>
      <c r="J207" s="79"/>
      <c r="M207" s="67"/>
    </row>
    <row r="208">
      <c r="A208" s="54" t="s">
        <v>105</v>
      </c>
      <c r="B208" s="6" t="s">
        <v>366</v>
      </c>
      <c r="C208" s="6" t="s">
        <v>367</v>
      </c>
      <c r="D208" s="7" t="s">
        <v>368</v>
      </c>
      <c r="E208" s="6" t="s">
        <v>369</v>
      </c>
      <c r="F208" s="6" t="s">
        <v>408</v>
      </c>
      <c r="G208" s="6" t="s">
        <v>409</v>
      </c>
      <c r="H208" s="7" t="s">
        <v>410</v>
      </c>
      <c r="I208" s="5" t="s">
        <v>411</v>
      </c>
      <c r="J208" s="79"/>
      <c r="M208" s="67"/>
    </row>
    <row r="209">
      <c r="B209" s="12" t="s">
        <v>370</v>
      </c>
      <c r="C209" s="12" t="s">
        <v>371</v>
      </c>
      <c r="D209" s="13" t="s">
        <v>372</v>
      </c>
      <c r="E209" s="12" t="s">
        <v>373</v>
      </c>
      <c r="F209" s="6"/>
      <c r="G209" s="6"/>
      <c r="H209" s="7"/>
      <c r="I209" s="5"/>
      <c r="J209" s="79"/>
      <c r="M209" s="67"/>
    </row>
    <row r="210">
      <c r="B210" s="6" t="s">
        <v>386</v>
      </c>
      <c r="C210" s="6" t="s">
        <v>387</v>
      </c>
      <c r="D210" s="7" t="s">
        <v>388</v>
      </c>
      <c r="E210" s="5" t="s">
        <v>389</v>
      </c>
      <c r="F210" s="6"/>
      <c r="G210" s="6"/>
      <c r="H210" s="7"/>
      <c r="I210" s="5"/>
      <c r="J210" s="79"/>
      <c r="M210" s="67"/>
    </row>
    <row r="211">
      <c r="B211" s="11" t="s">
        <v>100</v>
      </c>
      <c r="C211" s="12" t="s">
        <v>101</v>
      </c>
      <c r="D211" s="13" t="s">
        <v>102</v>
      </c>
      <c r="E211" s="11" t="s">
        <v>103</v>
      </c>
      <c r="F211" s="6" t="s">
        <v>205</v>
      </c>
      <c r="G211" s="6" t="s">
        <v>206</v>
      </c>
      <c r="H211" s="7" t="s">
        <v>207</v>
      </c>
      <c r="I211" s="5" t="s">
        <v>208</v>
      </c>
      <c r="J211" s="79"/>
      <c r="M211" s="67"/>
    </row>
    <row r="212">
      <c r="A212" s="54" t="s">
        <v>135</v>
      </c>
      <c r="B212" s="6" t="s">
        <v>205</v>
      </c>
      <c r="C212" s="6" t="s">
        <v>206</v>
      </c>
      <c r="D212" s="7" t="s">
        <v>207</v>
      </c>
      <c r="E212" s="5" t="s">
        <v>208</v>
      </c>
      <c r="F212" s="11"/>
      <c r="G212" s="11"/>
      <c r="H212" s="11"/>
      <c r="I212" s="11"/>
      <c r="J212" s="79"/>
      <c r="M212" s="67"/>
    </row>
    <row r="213">
      <c r="B213" s="12" t="s">
        <v>265</v>
      </c>
      <c r="C213" s="12" t="s">
        <v>266</v>
      </c>
      <c r="D213" s="13" t="s">
        <v>267</v>
      </c>
      <c r="E213" s="11" t="s">
        <v>268</v>
      </c>
      <c r="F213" s="11"/>
      <c r="G213" s="11"/>
      <c r="H213" s="11"/>
      <c r="I213" s="11"/>
      <c r="J213" s="79"/>
      <c r="M213" s="67"/>
    </row>
    <row r="214">
      <c r="B214" s="6" t="s">
        <v>232</v>
      </c>
      <c r="C214" s="6" t="s">
        <v>233</v>
      </c>
      <c r="D214" s="7" t="s">
        <v>234</v>
      </c>
      <c r="E214" s="6" t="s">
        <v>235</v>
      </c>
      <c r="F214" s="11"/>
      <c r="G214" s="11"/>
      <c r="H214" s="11"/>
      <c r="I214" s="11"/>
      <c r="J214" s="79"/>
      <c r="M214" s="67"/>
    </row>
    <row r="215">
      <c r="B215" s="12" t="s">
        <v>417</v>
      </c>
      <c r="C215" s="12" t="s">
        <v>418</v>
      </c>
      <c r="D215" s="13" t="s">
        <v>419</v>
      </c>
      <c r="E215" s="11" t="s">
        <v>420</v>
      </c>
      <c r="F215" s="11"/>
      <c r="G215" s="11"/>
      <c r="H215" s="11"/>
      <c r="I215" s="11"/>
      <c r="J215" s="79"/>
      <c r="M215" s="67"/>
    </row>
    <row r="216">
      <c r="B216" s="11" t="s">
        <v>130</v>
      </c>
      <c r="C216" s="12" t="s">
        <v>131</v>
      </c>
      <c r="D216" s="13" t="s">
        <v>132</v>
      </c>
      <c r="E216" s="11" t="s">
        <v>133</v>
      </c>
      <c r="F216" s="81"/>
      <c r="G216" s="11"/>
      <c r="H216" s="11"/>
      <c r="I216" s="82"/>
      <c r="J216" s="79"/>
      <c r="M216" s="67"/>
    </row>
    <row r="217">
      <c r="A217" s="43" t="s">
        <v>204</v>
      </c>
      <c r="B217" s="12" t="s">
        <v>199</v>
      </c>
      <c r="C217" s="12" t="s">
        <v>200</v>
      </c>
      <c r="D217" s="13" t="s">
        <v>201</v>
      </c>
      <c r="E217" s="11" t="s">
        <v>202</v>
      </c>
      <c r="F217" s="81"/>
      <c r="G217" s="11"/>
      <c r="H217" s="11"/>
      <c r="I217" s="82"/>
      <c r="J217" s="79"/>
      <c r="M217" s="67"/>
    </row>
    <row r="218">
      <c r="A218" s="43" t="s">
        <v>374</v>
      </c>
      <c r="B218" s="12" t="s">
        <v>370</v>
      </c>
      <c r="C218" s="12" t="s">
        <v>371</v>
      </c>
      <c r="D218" s="13" t="s">
        <v>372</v>
      </c>
      <c r="E218" s="12" t="s">
        <v>373</v>
      </c>
      <c r="F218" s="81"/>
      <c r="G218" s="11"/>
      <c r="H218" s="11"/>
      <c r="I218" s="82"/>
      <c r="J218" s="79"/>
      <c r="M218" s="67"/>
    </row>
    <row r="219">
      <c r="B219" s="79"/>
      <c r="E219" s="67"/>
      <c r="F219" s="79"/>
      <c r="I219" s="67"/>
      <c r="J219" s="79"/>
      <c r="M219" s="67"/>
    </row>
    <row r="220">
      <c r="A220" s="83" t="s">
        <v>472</v>
      </c>
      <c r="B220" s="83" t="s">
        <v>473</v>
      </c>
      <c r="C220" s="83" t="s">
        <v>474</v>
      </c>
      <c r="E220" s="67"/>
      <c r="F220" s="79"/>
      <c r="I220" s="67"/>
      <c r="J220" s="79"/>
      <c r="M220" s="67"/>
    </row>
    <row r="221">
      <c r="A221" s="27" t="s">
        <v>475</v>
      </c>
      <c r="B221" s="27" t="s">
        <v>476</v>
      </c>
      <c r="C221" s="27" t="s">
        <v>477</v>
      </c>
      <c r="E221" s="67"/>
      <c r="F221" s="79"/>
      <c r="I221" s="67"/>
      <c r="J221" s="79"/>
      <c r="M221" s="67"/>
    </row>
    <row r="222">
      <c r="A222" s="27" t="s">
        <v>478</v>
      </c>
      <c r="B222" s="27" t="s">
        <v>479</v>
      </c>
      <c r="C222" s="27" t="s">
        <v>480</v>
      </c>
      <c r="E222" s="67"/>
      <c r="F222" s="79"/>
      <c r="I222" s="67"/>
      <c r="J222" s="79"/>
      <c r="M222" s="67"/>
    </row>
    <row r="223">
      <c r="A223" s="27" t="s">
        <v>481</v>
      </c>
      <c r="B223" s="27" t="s">
        <v>482</v>
      </c>
      <c r="C223" s="27" t="s">
        <v>483</v>
      </c>
      <c r="E223" s="67"/>
      <c r="F223" s="79"/>
      <c r="I223" s="67"/>
      <c r="J223" s="79"/>
      <c r="M223" s="67"/>
    </row>
    <row r="224">
      <c r="B224" s="79"/>
      <c r="E224" s="67"/>
      <c r="F224" s="79"/>
      <c r="I224" s="67"/>
      <c r="J224" s="79"/>
      <c r="M224" s="67"/>
    </row>
    <row r="225">
      <c r="B225" s="79"/>
      <c r="E225" s="67"/>
      <c r="F225" s="79"/>
      <c r="I225" s="67"/>
      <c r="J225" s="79"/>
      <c r="M225" s="67"/>
    </row>
    <row r="226">
      <c r="B226" s="79"/>
      <c r="E226" s="67"/>
      <c r="F226" s="79"/>
      <c r="I226" s="67"/>
      <c r="J226" s="79"/>
      <c r="M226" s="67"/>
    </row>
    <row r="227">
      <c r="B227" s="79"/>
      <c r="E227" s="67"/>
      <c r="F227" s="79"/>
      <c r="I227" s="67"/>
      <c r="J227" s="79"/>
      <c r="M227" s="67"/>
    </row>
    <row r="228">
      <c r="B228" s="79"/>
      <c r="E228" s="67"/>
      <c r="F228" s="79"/>
      <c r="I228" s="67"/>
      <c r="J228" s="79"/>
      <c r="M228" s="67"/>
    </row>
    <row r="229">
      <c r="B229" s="79"/>
      <c r="E229" s="67"/>
      <c r="F229" s="79"/>
      <c r="I229" s="67"/>
      <c r="J229" s="79"/>
      <c r="M229" s="67"/>
    </row>
    <row r="230">
      <c r="B230" s="79"/>
      <c r="E230" s="67"/>
      <c r="F230" s="79"/>
      <c r="I230" s="67"/>
      <c r="J230" s="79"/>
      <c r="M230" s="67"/>
    </row>
    <row r="231">
      <c r="B231" s="79"/>
      <c r="E231" s="67"/>
      <c r="F231" s="79"/>
      <c r="I231" s="67"/>
      <c r="J231" s="79"/>
      <c r="M231" s="67"/>
    </row>
    <row r="232">
      <c r="B232" s="79"/>
      <c r="E232" s="67"/>
      <c r="F232" s="79"/>
      <c r="I232" s="67"/>
      <c r="J232" s="79"/>
      <c r="M232" s="67"/>
    </row>
    <row r="233">
      <c r="B233" s="79"/>
      <c r="E233" s="67"/>
      <c r="F233" s="79"/>
      <c r="I233" s="67"/>
      <c r="J233" s="79"/>
      <c r="M233" s="67"/>
    </row>
    <row r="234">
      <c r="B234" s="79"/>
      <c r="E234" s="67"/>
      <c r="F234" s="79"/>
      <c r="I234" s="67"/>
      <c r="J234" s="79"/>
      <c r="M234" s="67"/>
    </row>
    <row r="235">
      <c r="B235" s="79"/>
      <c r="E235" s="67"/>
      <c r="F235" s="79"/>
      <c r="I235" s="67"/>
      <c r="J235" s="79"/>
      <c r="M235" s="67"/>
    </row>
    <row r="236">
      <c r="B236" s="79"/>
      <c r="E236" s="67"/>
      <c r="F236" s="79"/>
      <c r="I236" s="67"/>
      <c r="J236" s="79"/>
      <c r="M236" s="67"/>
    </row>
    <row r="237">
      <c r="B237" s="79"/>
      <c r="E237" s="67"/>
      <c r="F237" s="79"/>
      <c r="I237" s="67"/>
      <c r="J237" s="79"/>
      <c r="M237" s="67"/>
    </row>
    <row r="238">
      <c r="B238" s="79"/>
      <c r="E238" s="67"/>
      <c r="F238" s="79"/>
      <c r="I238" s="67"/>
      <c r="J238" s="79"/>
      <c r="M238" s="67"/>
    </row>
    <row r="239">
      <c r="B239" s="79"/>
      <c r="E239" s="67"/>
      <c r="F239" s="79"/>
      <c r="I239" s="67"/>
      <c r="J239" s="79"/>
      <c r="M239" s="67"/>
    </row>
    <row r="240">
      <c r="B240" s="79"/>
      <c r="E240" s="67"/>
      <c r="F240" s="79"/>
      <c r="I240" s="67"/>
      <c r="J240" s="79"/>
      <c r="M240" s="67"/>
    </row>
    <row r="241">
      <c r="B241" s="79"/>
      <c r="E241" s="67"/>
      <c r="F241" s="79"/>
      <c r="I241" s="67"/>
      <c r="J241" s="79"/>
      <c r="M241" s="67"/>
    </row>
    <row r="242">
      <c r="B242" s="79"/>
      <c r="E242" s="67"/>
      <c r="F242" s="79"/>
      <c r="I242" s="67"/>
      <c r="J242" s="79"/>
      <c r="M242" s="67"/>
    </row>
    <row r="243">
      <c r="B243" s="79"/>
      <c r="E243" s="67"/>
      <c r="F243" s="79"/>
      <c r="I243" s="67"/>
      <c r="J243" s="79"/>
      <c r="M243" s="67"/>
    </row>
    <row r="244">
      <c r="B244" s="79"/>
      <c r="E244" s="67"/>
      <c r="F244" s="79"/>
      <c r="I244" s="67"/>
      <c r="J244" s="79"/>
      <c r="M244" s="67"/>
    </row>
    <row r="245">
      <c r="B245" s="79"/>
      <c r="E245" s="67"/>
      <c r="F245" s="79"/>
      <c r="I245" s="67"/>
      <c r="J245" s="79"/>
      <c r="M245" s="67"/>
    </row>
    <row r="246">
      <c r="B246" s="79"/>
      <c r="E246" s="67"/>
      <c r="F246" s="79"/>
      <c r="I246" s="67"/>
      <c r="J246" s="79"/>
      <c r="M246" s="67"/>
    </row>
    <row r="247">
      <c r="B247" s="79"/>
      <c r="E247" s="67"/>
      <c r="F247" s="79"/>
      <c r="I247" s="67"/>
      <c r="J247" s="79"/>
      <c r="M247" s="67"/>
    </row>
    <row r="248">
      <c r="B248" s="79"/>
      <c r="E248" s="67"/>
      <c r="F248" s="79"/>
      <c r="I248" s="67"/>
      <c r="J248" s="79"/>
      <c r="M248" s="67"/>
    </row>
    <row r="249">
      <c r="B249" s="79"/>
      <c r="E249" s="67"/>
      <c r="F249" s="79"/>
      <c r="I249" s="67"/>
      <c r="J249" s="79"/>
      <c r="M249" s="67"/>
    </row>
    <row r="250">
      <c r="B250" s="79"/>
      <c r="E250" s="67"/>
      <c r="F250" s="79"/>
      <c r="I250" s="67"/>
      <c r="J250" s="79"/>
      <c r="M250" s="67"/>
    </row>
    <row r="251">
      <c r="B251" s="79"/>
      <c r="E251" s="67"/>
      <c r="F251" s="79"/>
      <c r="I251" s="67"/>
      <c r="J251" s="79"/>
      <c r="M251" s="67"/>
    </row>
    <row r="252">
      <c r="B252" s="79"/>
      <c r="E252" s="67"/>
      <c r="F252" s="79"/>
      <c r="I252" s="67"/>
      <c r="J252" s="79"/>
      <c r="M252" s="67"/>
    </row>
    <row r="253">
      <c r="B253" s="79"/>
      <c r="E253" s="67"/>
      <c r="F253" s="79"/>
      <c r="I253" s="67"/>
      <c r="J253" s="79"/>
      <c r="M253" s="67"/>
    </row>
    <row r="254">
      <c r="B254" s="79"/>
      <c r="E254" s="67"/>
      <c r="F254" s="79"/>
      <c r="I254" s="67"/>
      <c r="J254" s="79"/>
      <c r="M254" s="67"/>
    </row>
    <row r="255">
      <c r="B255" s="79"/>
      <c r="E255" s="67"/>
      <c r="F255" s="79"/>
      <c r="I255" s="67"/>
      <c r="J255" s="79"/>
      <c r="M255" s="67"/>
    </row>
    <row r="256">
      <c r="B256" s="79"/>
      <c r="E256" s="67"/>
      <c r="F256" s="79"/>
      <c r="I256" s="67"/>
      <c r="J256" s="79"/>
      <c r="M256" s="67"/>
    </row>
    <row r="257">
      <c r="B257" s="79"/>
      <c r="E257" s="67"/>
      <c r="F257" s="79"/>
      <c r="I257" s="67"/>
      <c r="J257" s="79"/>
      <c r="M257" s="67"/>
    </row>
    <row r="258">
      <c r="B258" s="79"/>
      <c r="E258" s="67"/>
      <c r="F258" s="79"/>
      <c r="I258" s="67"/>
      <c r="J258" s="79"/>
      <c r="M258" s="67"/>
    </row>
    <row r="259">
      <c r="B259" s="79"/>
      <c r="E259" s="67"/>
      <c r="F259" s="79"/>
      <c r="I259" s="67"/>
      <c r="J259" s="79"/>
      <c r="M259" s="67"/>
    </row>
    <row r="260">
      <c r="B260" s="79"/>
      <c r="E260" s="67"/>
      <c r="F260" s="79"/>
      <c r="I260" s="67"/>
      <c r="J260" s="79"/>
      <c r="M260" s="67"/>
    </row>
    <row r="261">
      <c r="B261" s="79"/>
      <c r="E261" s="67"/>
      <c r="F261" s="79"/>
      <c r="I261" s="67"/>
      <c r="J261" s="79"/>
      <c r="M261" s="67"/>
    </row>
    <row r="262">
      <c r="B262" s="79"/>
      <c r="E262" s="67"/>
      <c r="F262" s="79"/>
      <c r="I262" s="67"/>
      <c r="J262" s="79"/>
      <c r="M262" s="67"/>
    </row>
    <row r="263">
      <c r="B263" s="79"/>
      <c r="E263" s="67"/>
      <c r="F263" s="79"/>
      <c r="I263" s="67"/>
      <c r="J263" s="79"/>
      <c r="M263" s="67"/>
    </row>
    <row r="264">
      <c r="B264" s="79"/>
      <c r="E264" s="67"/>
      <c r="F264" s="79"/>
      <c r="I264" s="67"/>
      <c r="J264" s="79"/>
      <c r="M264" s="67"/>
    </row>
    <row r="265">
      <c r="B265" s="79"/>
      <c r="E265" s="67"/>
      <c r="F265" s="79"/>
      <c r="I265" s="67"/>
      <c r="J265" s="79"/>
      <c r="M265" s="67"/>
    </row>
    <row r="266">
      <c r="B266" s="79"/>
      <c r="E266" s="67"/>
      <c r="F266" s="79"/>
      <c r="I266" s="67"/>
      <c r="J266" s="79"/>
      <c r="M266" s="67"/>
    </row>
    <row r="267">
      <c r="B267" s="79"/>
      <c r="E267" s="67"/>
      <c r="F267" s="79"/>
      <c r="I267" s="67"/>
      <c r="J267" s="79"/>
      <c r="M267" s="67"/>
    </row>
    <row r="268">
      <c r="B268" s="79"/>
      <c r="E268" s="67"/>
      <c r="F268" s="79"/>
      <c r="I268" s="67"/>
      <c r="J268" s="79"/>
      <c r="M268" s="67"/>
    </row>
    <row r="269">
      <c r="B269" s="79"/>
      <c r="E269" s="67"/>
      <c r="F269" s="79"/>
      <c r="I269" s="67"/>
      <c r="J269" s="79"/>
      <c r="M269" s="67"/>
    </row>
    <row r="270">
      <c r="B270" s="79"/>
      <c r="E270" s="67"/>
      <c r="F270" s="79"/>
      <c r="I270" s="67"/>
      <c r="J270" s="79"/>
      <c r="M270" s="67"/>
    </row>
    <row r="271">
      <c r="B271" s="79"/>
      <c r="E271" s="67"/>
      <c r="F271" s="79"/>
      <c r="I271" s="67"/>
      <c r="J271" s="79"/>
      <c r="M271" s="67"/>
    </row>
    <row r="272">
      <c r="B272" s="79"/>
      <c r="E272" s="67"/>
      <c r="F272" s="79"/>
      <c r="I272" s="67"/>
      <c r="J272" s="79"/>
      <c r="M272" s="67"/>
    </row>
    <row r="273">
      <c r="B273" s="79"/>
      <c r="E273" s="67"/>
      <c r="F273" s="79"/>
      <c r="I273" s="67"/>
      <c r="J273" s="79"/>
      <c r="M273" s="67"/>
    </row>
    <row r="274">
      <c r="B274" s="79"/>
      <c r="E274" s="67"/>
      <c r="F274" s="79"/>
      <c r="I274" s="67"/>
      <c r="J274" s="79"/>
      <c r="M274" s="67"/>
    </row>
    <row r="275">
      <c r="B275" s="79"/>
      <c r="E275" s="67"/>
      <c r="F275" s="79"/>
      <c r="I275" s="67"/>
      <c r="J275" s="79"/>
      <c r="M275" s="67"/>
    </row>
    <row r="276">
      <c r="B276" s="79"/>
      <c r="E276" s="67"/>
      <c r="F276" s="79"/>
      <c r="I276" s="67"/>
      <c r="J276" s="79"/>
      <c r="M276" s="67"/>
    </row>
    <row r="277">
      <c r="B277" s="79"/>
      <c r="E277" s="67"/>
      <c r="F277" s="79"/>
      <c r="I277" s="67"/>
      <c r="J277" s="79"/>
      <c r="M277" s="67"/>
    </row>
    <row r="278">
      <c r="B278" s="79"/>
      <c r="E278" s="67"/>
      <c r="F278" s="79"/>
      <c r="I278" s="67"/>
      <c r="J278" s="79"/>
      <c r="M278" s="67"/>
    </row>
    <row r="279">
      <c r="B279" s="79"/>
      <c r="E279" s="67"/>
      <c r="F279" s="79"/>
      <c r="I279" s="67"/>
      <c r="J279" s="79"/>
      <c r="M279" s="67"/>
    </row>
    <row r="280">
      <c r="B280" s="79"/>
      <c r="E280" s="67"/>
      <c r="F280" s="79"/>
      <c r="I280" s="67"/>
      <c r="J280" s="79"/>
      <c r="M280" s="67"/>
    </row>
    <row r="281">
      <c r="B281" s="79"/>
      <c r="E281" s="67"/>
      <c r="F281" s="79"/>
      <c r="I281" s="67"/>
      <c r="J281" s="79"/>
      <c r="M281" s="67"/>
    </row>
    <row r="282">
      <c r="B282" s="79"/>
      <c r="E282" s="67"/>
      <c r="F282" s="79"/>
      <c r="I282" s="67"/>
      <c r="J282" s="79"/>
      <c r="M282" s="67"/>
    </row>
    <row r="283">
      <c r="B283" s="79"/>
      <c r="E283" s="67"/>
      <c r="F283" s="79"/>
      <c r="I283" s="67"/>
      <c r="J283" s="79"/>
      <c r="M283" s="67"/>
    </row>
    <row r="284">
      <c r="B284" s="79"/>
      <c r="E284" s="67"/>
      <c r="F284" s="79"/>
      <c r="I284" s="67"/>
      <c r="J284" s="79"/>
      <c r="M284" s="67"/>
    </row>
    <row r="285">
      <c r="B285" s="79"/>
      <c r="E285" s="67"/>
      <c r="F285" s="79"/>
      <c r="I285" s="67"/>
      <c r="J285" s="79"/>
      <c r="M285" s="67"/>
    </row>
    <row r="286">
      <c r="B286" s="79"/>
      <c r="E286" s="67"/>
      <c r="F286" s="79"/>
      <c r="I286" s="67"/>
      <c r="J286" s="79"/>
      <c r="M286" s="67"/>
    </row>
    <row r="287">
      <c r="B287" s="79"/>
      <c r="E287" s="67"/>
      <c r="F287" s="79"/>
      <c r="I287" s="67"/>
      <c r="J287" s="79"/>
      <c r="M287" s="67"/>
    </row>
    <row r="288">
      <c r="B288" s="79"/>
      <c r="E288" s="67"/>
      <c r="F288" s="79"/>
      <c r="I288" s="67"/>
      <c r="J288" s="79"/>
      <c r="M288" s="67"/>
    </row>
    <row r="289">
      <c r="B289" s="79"/>
      <c r="E289" s="67"/>
      <c r="F289" s="79"/>
      <c r="I289" s="67"/>
      <c r="J289" s="79"/>
      <c r="M289" s="67"/>
    </row>
    <row r="290">
      <c r="B290" s="79"/>
      <c r="E290" s="67"/>
      <c r="F290" s="79"/>
      <c r="I290" s="67"/>
      <c r="J290" s="79"/>
      <c r="M290" s="67"/>
    </row>
    <row r="291">
      <c r="B291" s="79"/>
      <c r="E291" s="67"/>
      <c r="F291" s="79"/>
      <c r="I291" s="67"/>
      <c r="J291" s="79"/>
      <c r="M291" s="67"/>
    </row>
    <row r="292">
      <c r="B292" s="79"/>
      <c r="E292" s="67"/>
      <c r="F292" s="79"/>
      <c r="I292" s="67"/>
      <c r="J292" s="79"/>
      <c r="M292" s="67"/>
    </row>
    <row r="293">
      <c r="B293" s="79"/>
      <c r="E293" s="67"/>
      <c r="F293" s="79"/>
      <c r="I293" s="67"/>
      <c r="J293" s="79"/>
      <c r="M293" s="67"/>
    </row>
    <row r="294">
      <c r="B294" s="79"/>
      <c r="E294" s="67"/>
      <c r="F294" s="79"/>
      <c r="I294" s="67"/>
      <c r="J294" s="79"/>
      <c r="M294" s="67"/>
    </row>
    <row r="295">
      <c r="B295" s="79"/>
      <c r="E295" s="67"/>
      <c r="F295" s="79"/>
      <c r="I295" s="67"/>
      <c r="J295" s="79"/>
      <c r="M295" s="67"/>
    </row>
    <row r="296">
      <c r="B296" s="79"/>
      <c r="E296" s="67"/>
      <c r="F296" s="79"/>
      <c r="I296" s="67"/>
      <c r="J296" s="79"/>
      <c r="M296" s="67"/>
    </row>
    <row r="297">
      <c r="B297" s="79"/>
      <c r="E297" s="67"/>
      <c r="F297" s="79"/>
      <c r="I297" s="67"/>
      <c r="J297" s="79"/>
      <c r="M297" s="67"/>
    </row>
    <row r="298">
      <c r="B298" s="79"/>
      <c r="E298" s="67"/>
      <c r="F298" s="79"/>
      <c r="I298" s="67"/>
      <c r="J298" s="79"/>
      <c r="M298" s="67"/>
    </row>
    <row r="299">
      <c r="B299" s="79"/>
      <c r="E299" s="67"/>
      <c r="F299" s="79"/>
      <c r="I299" s="67"/>
      <c r="J299" s="79"/>
      <c r="M299" s="67"/>
    </row>
    <row r="300">
      <c r="B300" s="79"/>
      <c r="E300" s="67"/>
      <c r="F300" s="79"/>
      <c r="I300" s="67"/>
      <c r="J300" s="79"/>
      <c r="M300" s="67"/>
    </row>
    <row r="301">
      <c r="B301" s="79"/>
      <c r="E301" s="67"/>
      <c r="F301" s="79"/>
      <c r="I301" s="67"/>
      <c r="J301" s="79"/>
      <c r="M301" s="67"/>
    </row>
    <row r="302">
      <c r="B302" s="79"/>
      <c r="E302" s="67"/>
      <c r="F302" s="79"/>
      <c r="I302" s="67"/>
      <c r="J302" s="79"/>
      <c r="M302" s="67"/>
    </row>
    <row r="303">
      <c r="B303" s="79"/>
      <c r="E303" s="67"/>
      <c r="F303" s="79"/>
      <c r="I303" s="67"/>
      <c r="J303" s="79"/>
      <c r="M303" s="67"/>
    </row>
    <row r="304">
      <c r="B304" s="79"/>
      <c r="E304" s="67"/>
      <c r="F304" s="79"/>
      <c r="I304" s="67"/>
      <c r="J304" s="79"/>
      <c r="M304" s="67"/>
    </row>
    <row r="305">
      <c r="B305" s="79"/>
      <c r="E305" s="67"/>
      <c r="F305" s="79"/>
      <c r="I305" s="67"/>
      <c r="J305" s="79"/>
      <c r="M305" s="67"/>
    </row>
    <row r="306">
      <c r="B306" s="79"/>
      <c r="E306" s="67"/>
      <c r="F306" s="79"/>
      <c r="I306" s="67"/>
      <c r="J306" s="79"/>
      <c r="M306" s="67"/>
    </row>
    <row r="307">
      <c r="B307" s="79"/>
      <c r="E307" s="67"/>
      <c r="F307" s="79"/>
      <c r="I307" s="67"/>
      <c r="J307" s="79"/>
      <c r="M307" s="67"/>
    </row>
    <row r="308">
      <c r="B308" s="79"/>
      <c r="E308" s="67"/>
      <c r="F308" s="79"/>
      <c r="I308" s="67"/>
      <c r="J308" s="79"/>
      <c r="M308" s="67"/>
    </row>
    <row r="309">
      <c r="B309" s="79"/>
      <c r="E309" s="67"/>
      <c r="F309" s="79"/>
      <c r="I309" s="67"/>
      <c r="J309" s="79"/>
      <c r="M309" s="67"/>
    </row>
    <row r="310">
      <c r="B310" s="79"/>
      <c r="E310" s="67"/>
      <c r="F310" s="79"/>
      <c r="I310" s="67"/>
      <c r="J310" s="79"/>
      <c r="M310" s="67"/>
    </row>
    <row r="311">
      <c r="B311" s="79"/>
      <c r="E311" s="67"/>
      <c r="F311" s="79"/>
      <c r="I311" s="67"/>
      <c r="J311" s="79"/>
      <c r="M311" s="67"/>
    </row>
    <row r="312">
      <c r="B312" s="79"/>
      <c r="E312" s="67"/>
      <c r="F312" s="79"/>
      <c r="I312" s="67"/>
      <c r="J312" s="79"/>
      <c r="M312" s="67"/>
    </row>
    <row r="313">
      <c r="B313" s="79"/>
      <c r="E313" s="67"/>
      <c r="F313" s="79"/>
      <c r="I313" s="67"/>
      <c r="J313" s="79"/>
      <c r="M313" s="67"/>
    </row>
    <row r="314">
      <c r="B314" s="79"/>
      <c r="E314" s="67"/>
      <c r="F314" s="79"/>
      <c r="I314" s="67"/>
      <c r="J314" s="79"/>
      <c r="M314" s="67"/>
    </row>
    <row r="315">
      <c r="B315" s="79"/>
      <c r="E315" s="67"/>
      <c r="F315" s="79"/>
      <c r="I315" s="67"/>
      <c r="J315" s="79"/>
      <c r="M315" s="67"/>
    </row>
    <row r="316">
      <c r="B316" s="79"/>
      <c r="E316" s="67"/>
      <c r="F316" s="79"/>
      <c r="I316" s="67"/>
      <c r="J316" s="79"/>
      <c r="M316" s="67"/>
    </row>
    <row r="317">
      <c r="B317" s="79"/>
      <c r="E317" s="67"/>
      <c r="F317" s="79"/>
      <c r="I317" s="67"/>
      <c r="J317" s="79"/>
      <c r="M317" s="67"/>
    </row>
    <row r="318">
      <c r="B318" s="79"/>
      <c r="E318" s="67"/>
      <c r="F318" s="79"/>
      <c r="I318" s="67"/>
      <c r="J318" s="79"/>
      <c r="M318" s="67"/>
    </row>
    <row r="319">
      <c r="B319" s="79"/>
      <c r="E319" s="67"/>
      <c r="F319" s="79"/>
      <c r="I319" s="67"/>
      <c r="J319" s="79"/>
      <c r="M319" s="67"/>
    </row>
    <row r="320">
      <c r="B320" s="79"/>
      <c r="E320" s="67"/>
      <c r="F320" s="79"/>
      <c r="I320" s="67"/>
      <c r="J320" s="79"/>
      <c r="M320" s="67"/>
    </row>
    <row r="321">
      <c r="B321" s="79"/>
      <c r="E321" s="67"/>
      <c r="F321" s="79"/>
      <c r="I321" s="67"/>
      <c r="J321" s="79"/>
      <c r="M321" s="67"/>
    </row>
    <row r="322">
      <c r="B322" s="79"/>
      <c r="E322" s="67"/>
      <c r="F322" s="79"/>
      <c r="I322" s="67"/>
      <c r="J322" s="79"/>
      <c r="M322" s="67"/>
    </row>
    <row r="323">
      <c r="B323" s="79"/>
      <c r="E323" s="67"/>
      <c r="F323" s="79"/>
      <c r="I323" s="67"/>
      <c r="J323" s="79"/>
      <c r="M323" s="67"/>
    </row>
    <row r="324">
      <c r="B324" s="79"/>
      <c r="E324" s="67"/>
      <c r="F324" s="79"/>
      <c r="I324" s="67"/>
      <c r="J324" s="79"/>
      <c r="M324" s="67"/>
    </row>
    <row r="325">
      <c r="B325" s="79"/>
      <c r="E325" s="67"/>
      <c r="F325" s="79"/>
      <c r="I325" s="67"/>
      <c r="J325" s="79"/>
      <c r="M325" s="67"/>
    </row>
    <row r="326">
      <c r="B326" s="79"/>
      <c r="E326" s="67"/>
      <c r="F326" s="79"/>
      <c r="I326" s="67"/>
      <c r="J326" s="79"/>
      <c r="M326" s="67"/>
    </row>
    <row r="327">
      <c r="B327" s="79"/>
      <c r="E327" s="67"/>
      <c r="F327" s="79"/>
      <c r="I327" s="67"/>
      <c r="J327" s="79"/>
      <c r="M327" s="67"/>
    </row>
    <row r="328">
      <c r="B328" s="79"/>
      <c r="E328" s="67"/>
      <c r="F328" s="79"/>
      <c r="I328" s="67"/>
      <c r="J328" s="79"/>
      <c r="M328" s="67"/>
    </row>
    <row r="329">
      <c r="B329" s="79"/>
      <c r="E329" s="67"/>
      <c r="F329" s="79"/>
      <c r="I329" s="67"/>
      <c r="J329" s="79"/>
      <c r="M329" s="67"/>
    </row>
    <row r="330">
      <c r="B330" s="79"/>
      <c r="E330" s="67"/>
      <c r="F330" s="79"/>
      <c r="I330" s="67"/>
      <c r="J330" s="79"/>
      <c r="M330" s="67"/>
    </row>
    <row r="331">
      <c r="B331" s="79"/>
      <c r="E331" s="67"/>
      <c r="F331" s="79"/>
      <c r="I331" s="67"/>
      <c r="J331" s="79"/>
      <c r="M331" s="67"/>
    </row>
    <row r="332">
      <c r="B332" s="79"/>
      <c r="E332" s="67"/>
      <c r="F332" s="79"/>
      <c r="I332" s="67"/>
      <c r="J332" s="79"/>
      <c r="M332" s="67"/>
    </row>
    <row r="333">
      <c r="B333" s="79"/>
      <c r="E333" s="67"/>
      <c r="F333" s="79"/>
      <c r="I333" s="67"/>
      <c r="J333" s="79"/>
      <c r="M333" s="67"/>
    </row>
    <row r="334">
      <c r="B334" s="79"/>
      <c r="E334" s="67"/>
      <c r="F334" s="79"/>
      <c r="I334" s="67"/>
      <c r="J334" s="79"/>
      <c r="M334" s="67"/>
    </row>
    <row r="335">
      <c r="B335" s="79"/>
      <c r="E335" s="67"/>
      <c r="F335" s="79"/>
      <c r="I335" s="67"/>
      <c r="J335" s="79"/>
      <c r="M335" s="67"/>
    </row>
    <row r="336">
      <c r="B336" s="79"/>
      <c r="E336" s="67"/>
      <c r="F336" s="79"/>
      <c r="I336" s="67"/>
      <c r="J336" s="79"/>
      <c r="M336" s="67"/>
    </row>
    <row r="337">
      <c r="B337" s="79"/>
      <c r="E337" s="67"/>
      <c r="F337" s="79"/>
      <c r="I337" s="67"/>
      <c r="J337" s="79"/>
      <c r="M337" s="67"/>
    </row>
    <row r="338">
      <c r="B338" s="79"/>
      <c r="E338" s="67"/>
      <c r="F338" s="79"/>
      <c r="I338" s="67"/>
      <c r="J338" s="79"/>
      <c r="M338" s="67"/>
    </row>
    <row r="339">
      <c r="B339" s="79"/>
      <c r="E339" s="67"/>
      <c r="F339" s="79"/>
      <c r="I339" s="67"/>
      <c r="J339" s="79"/>
      <c r="M339" s="67"/>
    </row>
    <row r="340">
      <c r="B340" s="79"/>
      <c r="E340" s="67"/>
      <c r="F340" s="79"/>
      <c r="I340" s="67"/>
      <c r="J340" s="79"/>
      <c r="M340" s="67"/>
    </row>
    <row r="341">
      <c r="B341" s="79"/>
      <c r="E341" s="67"/>
      <c r="F341" s="79"/>
      <c r="I341" s="67"/>
      <c r="J341" s="79"/>
      <c r="M341" s="67"/>
    </row>
    <row r="342">
      <c r="B342" s="79"/>
      <c r="E342" s="67"/>
      <c r="F342" s="79"/>
      <c r="I342" s="67"/>
      <c r="J342" s="79"/>
      <c r="M342" s="67"/>
    </row>
    <row r="343">
      <c r="B343" s="79"/>
      <c r="E343" s="67"/>
      <c r="F343" s="79"/>
      <c r="I343" s="67"/>
      <c r="J343" s="79"/>
      <c r="M343" s="67"/>
    </row>
    <row r="344">
      <c r="B344" s="79"/>
      <c r="E344" s="67"/>
      <c r="F344" s="79"/>
      <c r="I344" s="67"/>
      <c r="J344" s="79"/>
      <c r="M344" s="67"/>
    </row>
    <row r="345">
      <c r="B345" s="79"/>
      <c r="E345" s="67"/>
      <c r="F345" s="79"/>
      <c r="I345" s="67"/>
      <c r="J345" s="79"/>
      <c r="M345" s="67"/>
    </row>
    <row r="346">
      <c r="B346" s="79"/>
      <c r="E346" s="67"/>
      <c r="F346" s="79"/>
      <c r="I346" s="67"/>
      <c r="J346" s="79"/>
      <c r="M346" s="67"/>
    </row>
    <row r="347">
      <c r="B347" s="79"/>
      <c r="E347" s="67"/>
      <c r="F347" s="79"/>
      <c r="I347" s="67"/>
      <c r="J347" s="79"/>
      <c r="M347" s="67"/>
    </row>
    <row r="348">
      <c r="B348" s="79"/>
      <c r="E348" s="67"/>
      <c r="F348" s="79"/>
      <c r="I348" s="67"/>
      <c r="J348" s="79"/>
      <c r="M348" s="67"/>
    </row>
    <row r="349">
      <c r="B349" s="79"/>
      <c r="E349" s="67"/>
      <c r="F349" s="79"/>
      <c r="I349" s="67"/>
      <c r="J349" s="79"/>
      <c r="M349" s="67"/>
    </row>
    <row r="350">
      <c r="B350" s="79"/>
      <c r="E350" s="67"/>
      <c r="F350" s="79"/>
      <c r="I350" s="67"/>
      <c r="J350" s="79"/>
      <c r="M350" s="67"/>
    </row>
    <row r="351">
      <c r="B351" s="79"/>
      <c r="E351" s="67"/>
      <c r="F351" s="79"/>
      <c r="I351" s="67"/>
      <c r="J351" s="79"/>
      <c r="M351" s="67"/>
    </row>
    <row r="352">
      <c r="B352" s="79"/>
      <c r="E352" s="67"/>
      <c r="F352" s="79"/>
      <c r="I352" s="67"/>
      <c r="J352" s="79"/>
      <c r="M352" s="67"/>
    </row>
    <row r="353">
      <c r="B353" s="79"/>
      <c r="E353" s="67"/>
      <c r="F353" s="79"/>
      <c r="I353" s="67"/>
      <c r="J353" s="79"/>
      <c r="M353" s="67"/>
    </row>
    <row r="354">
      <c r="B354" s="79"/>
      <c r="E354" s="67"/>
      <c r="F354" s="79"/>
      <c r="I354" s="67"/>
      <c r="J354" s="79"/>
      <c r="M354" s="67"/>
    </row>
    <row r="355">
      <c r="B355" s="79"/>
      <c r="E355" s="67"/>
      <c r="F355" s="79"/>
      <c r="I355" s="67"/>
      <c r="J355" s="79"/>
      <c r="M355" s="67"/>
    </row>
    <row r="356">
      <c r="B356" s="79"/>
      <c r="E356" s="67"/>
      <c r="F356" s="79"/>
      <c r="I356" s="67"/>
      <c r="J356" s="79"/>
      <c r="M356" s="67"/>
    </row>
    <row r="357">
      <c r="B357" s="79"/>
      <c r="E357" s="67"/>
      <c r="F357" s="79"/>
      <c r="I357" s="67"/>
      <c r="J357" s="79"/>
      <c r="M357" s="67"/>
    </row>
    <row r="358">
      <c r="B358" s="79"/>
      <c r="E358" s="67"/>
      <c r="F358" s="79"/>
      <c r="I358" s="67"/>
      <c r="J358" s="79"/>
      <c r="M358" s="67"/>
    </row>
    <row r="359">
      <c r="B359" s="79"/>
      <c r="E359" s="67"/>
      <c r="F359" s="79"/>
      <c r="I359" s="67"/>
      <c r="J359" s="79"/>
      <c r="M359" s="67"/>
    </row>
    <row r="360">
      <c r="B360" s="79"/>
      <c r="E360" s="67"/>
      <c r="F360" s="79"/>
      <c r="I360" s="67"/>
      <c r="J360" s="79"/>
      <c r="M360" s="67"/>
    </row>
    <row r="361">
      <c r="B361" s="79"/>
      <c r="E361" s="67"/>
      <c r="F361" s="79"/>
      <c r="I361" s="67"/>
      <c r="J361" s="79"/>
      <c r="M361" s="67"/>
    </row>
    <row r="362">
      <c r="B362" s="79"/>
      <c r="E362" s="67"/>
      <c r="F362" s="79"/>
      <c r="I362" s="67"/>
      <c r="J362" s="79"/>
      <c r="M362" s="67"/>
    </row>
    <row r="363">
      <c r="B363" s="79"/>
      <c r="E363" s="67"/>
      <c r="F363" s="79"/>
      <c r="I363" s="67"/>
      <c r="J363" s="79"/>
      <c r="M363" s="67"/>
    </row>
    <row r="364">
      <c r="B364" s="79"/>
      <c r="E364" s="67"/>
      <c r="F364" s="79"/>
      <c r="I364" s="67"/>
      <c r="J364" s="79"/>
      <c r="M364" s="67"/>
    </row>
    <row r="365">
      <c r="B365" s="79"/>
      <c r="E365" s="67"/>
      <c r="F365" s="79"/>
      <c r="I365" s="67"/>
      <c r="J365" s="79"/>
      <c r="M365" s="67"/>
    </row>
    <row r="366">
      <c r="B366" s="79"/>
      <c r="E366" s="67"/>
      <c r="F366" s="79"/>
      <c r="I366" s="67"/>
      <c r="J366" s="79"/>
      <c r="M366" s="67"/>
    </row>
    <row r="367">
      <c r="B367" s="79"/>
      <c r="E367" s="67"/>
      <c r="F367" s="79"/>
      <c r="I367" s="67"/>
      <c r="J367" s="79"/>
      <c r="M367" s="67"/>
    </row>
    <row r="368">
      <c r="B368" s="79"/>
      <c r="E368" s="67"/>
      <c r="F368" s="79"/>
      <c r="I368" s="67"/>
      <c r="J368" s="79"/>
      <c r="M368" s="67"/>
    </row>
    <row r="369">
      <c r="B369" s="79"/>
      <c r="E369" s="67"/>
      <c r="F369" s="79"/>
      <c r="I369" s="67"/>
      <c r="J369" s="79"/>
      <c r="M369" s="67"/>
    </row>
    <row r="370">
      <c r="B370" s="79"/>
      <c r="E370" s="67"/>
      <c r="F370" s="79"/>
      <c r="I370" s="67"/>
      <c r="J370" s="79"/>
      <c r="M370" s="67"/>
    </row>
    <row r="371">
      <c r="B371" s="79"/>
      <c r="E371" s="67"/>
      <c r="F371" s="79"/>
      <c r="I371" s="67"/>
      <c r="J371" s="79"/>
      <c r="M371" s="67"/>
    </row>
    <row r="372">
      <c r="B372" s="79"/>
      <c r="E372" s="67"/>
      <c r="F372" s="79"/>
      <c r="I372" s="67"/>
      <c r="J372" s="79"/>
      <c r="M372" s="67"/>
    </row>
    <row r="373">
      <c r="B373" s="79"/>
      <c r="E373" s="67"/>
      <c r="F373" s="79"/>
      <c r="I373" s="67"/>
      <c r="J373" s="79"/>
      <c r="M373" s="67"/>
    </row>
    <row r="374">
      <c r="B374" s="79"/>
      <c r="E374" s="67"/>
      <c r="F374" s="79"/>
      <c r="I374" s="67"/>
      <c r="J374" s="79"/>
      <c r="M374" s="67"/>
    </row>
    <row r="375">
      <c r="B375" s="79"/>
      <c r="E375" s="67"/>
      <c r="F375" s="79"/>
      <c r="I375" s="67"/>
      <c r="J375" s="79"/>
      <c r="M375" s="67"/>
    </row>
    <row r="376">
      <c r="B376" s="79"/>
      <c r="E376" s="67"/>
      <c r="F376" s="79"/>
      <c r="I376" s="67"/>
      <c r="J376" s="79"/>
      <c r="M376" s="67"/>
    </row>
    <row r="377">
      <c r="B377" s="79"/>
      <c r="E377" s="67"/>
      <c r="F377" s="79"/>
      <c r="I377" s="67"/>
      <c r="J377" s="79"/>
      <c r="M377" s="67"/>
    </row>
    <row r="378">
      <c r="B378" s="79"/>
      <c r="E378" s="67"/>
      <c r="F378" s="79"/>
      <c r="I378" s="67"/>
      <c r="J378" s="79"/>
      <c r="M378" s="67"/>
    </row>
    <row r="379">
      <c r="B379" s="79"/>
      <c r="E379" s="67"/>
      <c r="F379" s="79"/>
      <c r="I379" s="67"/>
      <c r="J379" s="79"/>
      <c r="M379" s="67"/>
    </row>
    <row r="380">
      <c r="B380" s="79"/>
      <c r="E380" s="67"/>
      <c r="F380" s="79"/>
      <c r="I380" s="67"/>
      <c r="J380" s="79"/>
      <c r="M380" s="67"/>
    </row>
    <row r="381">
      <c r="B381" s="79"/>
      <c r="E381" s="67"/>
      <c r="F381" s="79"/>
      <c r="I381" s="67"/>
      <c r="J381" s="79"/>
      <c r="M381" s="67"/>
    </row>
    <row r="382">
      <c r="B382" s="79"/>
      <c r="E382" s="67"/>
      <c r="F382" s="79"/>
      <c r="I382" s="67"/>
      <c r="J382" s="79"/>
      <c r="M382" s="67"/>
    </row>
    <row r="383">
      <c r="B383" s="79"/>
      <c r="E383" s="67"/>
      <c r="F383" s="79"/>
      <c r="I383" s="67"/>
      <c r="J383" s="79"/>
      <c r="M383" s="67"/>
    </row>
    <row r="384">
      <c r="B384" s="79"/>
      <c r="E384" s="67"/>
      <c r="F384" s="79"/>
      <c r="I384" s="67"/>
      <c r="J384" s="79"/>
      <c r="M384" s="67"/>
    </row>
    <row r="385">
      <c r="B385" s="79"/>
      <c r="E385" s="67"/>
      <c r="F385" s="79"/>
      <c r="I385" s="67"/>
      <c r="J385" s="79"/>
      <c r="M385" s="67"/>
    </row>
    <row r="386">
      <c r="B386" s="79"/>
      <c r="E386" s="67"/>
      <c r="F386" s="79"/>
      <c r="I386" s="67"/>
      <c r="J386" s="79"/>
      <c r="M386" s="67"/>
    </row>
    <row r="387">
      <c r="B387" s="79"/>
      <c r="E387" s="67"/>
      <c r="F387" s="79"/>
      <c r="I387" s="67"/>
      <c r="J387" s="79"/>
      <c r="M387" s="67"/>
    </row>
    <row r="388">
      <c r="B388" s="79"/>
      <c r="E388" s="67"/>
      <c r="F388" s="79"/>
      <c r="I388" s="67"/>
      <c r="J388" s="79"/>
      <c r="M388" s="67"/>
    </row>
    <row r="389">
      <c r="B389" s="79"/>
      <c r="E389" s="67"/>
      <c r="F389" s="79"/>
      <c r="I389" s="67"/>
      <c r="J389" s="79"/>
      <c r="M389" s="67"/>
    </row>
    <row r="390">
      <c r="B390" s="79"/>
      <c r="E390" s="67"/>
      <c r="F390" s="79"/>
      <c r="I390" s="67"/>
      <c r="J390" s="79"/>
      <c r="M390" s="67"/>
    </row>
    <row r="391">
      <c r="B391" s="79"/>
      <c r="E391" s="67"/>
      <c r="F391" s="79"/>
      <c r="I391" s="67"/>
      <c r="J391" s="79"/>
      <c r="M391" s="67"/>
    </row>
    <row r="392">
      <c r="B392" s="79"/>
      <c r="E392" s="67"/>
      <c r="F392" s="79"/>
      <c r="I392" s="67"/>
      <c r="J392" s="79"/>
      <c r="M392" s="67"/>
    </row>
    <row r="393">
      <c r="B393" s="79"/>
      <c r="E393" s="67"/>
      <c r="F393" s="79"/>
      <c r="I393" s="67"/>
      <c r="J393" s="79"/>
      <c r="M393" s="67"/>
    </row>
    <row r="394">
      <c r="B394" s="79"/>
      <c r="E394" s="67"/>
      <c r="F394" s="79"/>
      <c r="I394" s="67"/>
      <c r="J394" s="79"/>
      <c r="M394" s="67"/>
    </row>
    <row r="395">
      <c r="B395" s="79"/>
      <c r="E395" s="67"/>
      <c r="F395" s="79"/>
      <c r="I395" s="67"/>
      <c r="J395" s="79"/>
      <c r="M395" s="67"/>
    </row>
    <row r="396">
      <c r="B396" s="79"/>
      <c r="E396" s="67"/>
      <c r="F396" s="79"/>
      <c r="I396" s="67"/>
      <c r="J396" s="79"/>
      <c r="M396" s="67"/>
    </row>
    <row r="397">
      <c r="B397" s="79"/>
      <c r="E397" s="67"/>
      <c r="F397" s="79"/>
      <c r="I397" s="67"/>
      <c r="J397" s="79"/>
      <c r="M397" s="67"/>
    </row>
    <row r="398">
      <c r="B398" s="79"/>
      <c r="E398" s="67"/>
      <c r="F398" s="79"/>
      <c r="I398" s="67"/>
      <c r="J398" s="79"/>
      <c r="M398" s="67"/>
    </row>
    <row r="399">
      <c r="B399" s="79"/>
      <c r="E399" s="67"/>
      <c r="F399" s="79"/>
      <c r="I399" s="67"/>
      <c r="J399" s="79"/>
      <c r="M399" s="67"/>
    </row>
    <row r="400">
      <c r="B400" s="79"/>
      <c r="E400" s="67"/>
      <c r="F400" s="79"/>
      <c r="I400" s="67"/>
      <c r="J400" s="79"/>
      <c r="M400" s="67"/>
    </row>
    <row r="401">
      <c r="B401" s="79"/>
      <c r="E401" s="67"/>
      <c r="F401" s="79"/>
      <c r="I401" s="67"/>
      <c r="J401" s="79"/>
      <c r="M401" s="67"/>
    </row>
    <row r="402">
      <c r="B402" s="79"/>
      <c r="E402" s="67"/>
      <c r="F402" s="79"/>
      <c r="I402" s="67"/>
      <c r="J402" s="79"/>
      <c r="M402" s="67"/>
    </row>
    <row r="403">
      <c r="B403" s="79"/>
      <c r="E403" s="67"/>
      <c r="F403" s="79"/>
      <c r="I403" s="67"/>
      <c r="J403" s="79"/>
      <c r="M403" s="67"/>
    </row>
    <row r="404">
      <c r="B404" s="79"/>
      <c r="E404" s="67"/>
      <c r="F404" s="79"/>
      <c r="I404" s="67"/>
      <c r="J404" s="79"/>
      <c r="M404" s="67"/>
    </row>
    <row r="405">
      <c r="B405" s="79"/>
      <c r="E405" s="67"/>
      <c r="F405" s="79"/>
      <c r="I405" s="67"/>
      <c r="J405" s="79"/>
      <c r="M405" s="67"/>
    </row>
    <row r="406">
      <c r="B406" s="79"/>
      <c r="E406" s="67"/>
      <c r="F406" s="79"/>
      <c r="I406" s="67"/>
      <c r="J406" s="79"/>
      <c r="M406" s="67"/>
    </row>
    <row r="407">
      <c r="B407" s="79"/>
      <c r="E407" s="67"/>
      <c r="F407" s="79"/>
      <c r="I407" s="67"/>
      <c r="J407" s="79"/>
      <c r="M407" s="67"/>
    </row>
    <row r="408">
      <c r="B408" s="79"/>
      <c r="E408" s="67"/>
      <c r="F408" s="79"/>
      <c r="I408" s="67"/>
      <c r="J408" s="79"/>
      <c r="M408" s="67"/>
    </row>
    <row r="409">
      <c r="B409" s="79"/>
      <c r="E409" s="67"/>
      <c r="F409" s="79"/>
      <c r="I409" s="67"/>
      <c r="J409" s="79"/>
      <c r="M409" s="67"/>
    </row>
    <row r="410">
      <c r="B410" s="79"/>
      <c r="E410" s="67"/>
      <c r="F410" s="79"/>
      <c r="I410" s="67"/>
      <c r="J410" s="79"/>
      <c r="M410" s="67"/>
    </row>
    <row r="411">
      <c r="B411" s="79"/>
      <c r="E411" s="67"/>
      <c r="F411" s="79"/>
      <c r="I411" s="67"/>
      <c r="J411" s="79"/>
      <c r="M411" s="67"/>
    </row>
    <row r="412">
      <c r="B412" s="79"/>
      <c r="E412" s="67"/>
      <c r="F412" s="79"/>
      <c r="I412" s="67"/>
      <c r="J412" s="79"/>
      <c r="M412" s="67"/>
    </row>
    <row r="413">
      <c r="B413" s="79"/>
      <c r="E413" s="67"/>
      <c r="F413" s="79"/>
      <c r="I413" s="67"/>
      <c r="J413" s="79"/>
      <c r="M413" s="67"/>
    </row>
    <row r="414">
      <c r="B414" s="79"/>
      <c r="E414" s="67"/>
      <c r="F414" s="79"/>
      <c r="I414" s="67"/>
      <c r="J414" s="79"/>
      <c r="M414" s="67"/>
    </row>
    <row r="415">
      <c r="B415" s="79"/>
      <c r="E415" s="67"/>
      <c r="F415" s="79"/>
      <c r="I415" s="67"/>
      <c r="J415" s="79"/>
      <c r="M415" s="67"/>
    </row>
    <row r="416">
      <c r="B416" s="79"/>
      <c r="E416" s="67"/>
      <c r="F416" s="79"/>
      <c r="I416" s="67"/>
      <c r="J416" s="79"/>
      <c r="M416" s="67"/>
    </row>
    <row r="417">
      <c r="B417" s="79"/>
      <c r="E417" s="67"/>
      <c r="F417" s="79"/>
      <c r="I417" s="67"/>
      <c r="J417" s="79"/>
      <c r="M417" s="67"/>
    </row>
    <row r="418">
      <c r="B418" s="79"/>
      <c r="E418" s="67"/>
      <c r="F418" s="79"/>
      <c r="I418" s="67"/>
      <c r="J418" s="79"/>
      <c r="M418" s="67"/>
    </row>
    <row r="419">
      <c r="B419" s="79"/>
      <c r="E419" s="67"/>
      <c r="F419" s="79"/>
      <c r="I419" s="67"/>
      <c r="J419" s="79"/>
      <c r="M419" s="67"/>
    </row>
    <row r="420">
      <c r="B420" s="79"/>
      <c r="E420" s="67"/>
      <c r="F420" s="79"/>
      <c r="I420" s="67"/>
      <c r="J420" s="79"/>
      <c r="M420" s="67"/>
    </row>
    <row r="421">
      <c r="B421" s="79"/>
      <c r="E421" s="67"/>
      <c r="F421" s="79"/>
      <c r="I421" s="67"/>
      <c r="J421" s="79"/>
      <c r="M421" s="67"/>
    </row>
    <row r="422">
      <c r="B422" s="79"/>
      <c r="E422" s="67"/>
      <c r="F422" s="79"/>
      <c r="I422" s="67"/>
      <c r="J422" s="79"/>
      <c r="M422" s="67"/>
    </row>
    <row r="423">
      <c r="B423" s="79"/>
      <c r="E423" s="67"/>
      <c r="F423" s="79"/>
      <c r="I423" s="67"/>
      <c r="J423" s="79"/>
      <c r="M423" s="67"/>
    </row>
    <row r="424">
      <c r="B424" s="79"/>
      <c r="E424" s="67"/>
      <c r="F424" s="79"/>
      <c r="I424" s="67"/>
      <c r="J424" s="79"/>
      <c r="M424" s="67"/>
    </row>
    <row r="425">
      <c r="B425" s="79"/>
      <c r="E425" s="67"/>
      <c r="F425" s="79"/>
      <c r="I425" s="67"/>
      <c r="J425" s="79"/>
      <c r="M425" s="67"/>
    </row>
    <row r="426">
      <c r="B426" s="79"/>
      <c r="E426" s="67"/>
      <c r="F426" s="79"/>
      <c r="I426" s="67"/>
      <c r="J426" s="79"/>
      <c r="M426" s="67"/>
    </row>
    <row r="427">
      <c r="B427" s="79"/>
      <c r="E427" s="67"/>
      <c r="F427" s="79"/>
      <c r="I427" s="67"/>
      <c r="J427" s="79"/>
      <c r="M427" s="67"/>
    </row>
    <row r="428">
      <c r="B428" s="79"/>
      <c r="E428" s="67"/>
      <c r="F428" s="79"/>
      <c r="I428" s="67"/>
      <c r="J428" s="79"/>
      <c r="M428" s="67"/>
    </row>
    <row r="429">
      <c r="B429" s="79"/>
      <c r="E429" s="67"/>
      <c r="F429" s="79"/>
      <c r="I429" s="67"/>
      <c r="J429" s="79"/>
      <c r="M429" s="67"/>
    </row>
    <row r="430">
      <c r="B430" s="79"/>
      <c r="E430" s="67"/>
      <c r="F430" s="79"/>
      <c r="I430" s="67"/>
      <c r="J430" s="79"/>
      <c r="M430" s="67"/>
    </row>
    <row r="431">
      <c r="B431" s="79"/>
      <c r="E431" s="67"/>
      <c r="F431" s="79"/>
      <c r="I431" s="67"/>
      <c r="J431" s="79"/>
      <c r="M431" s="67"/>
    </row>
    <row r="432">
      <c r="B432" s="79"/>
      <c r="E432" s="67"/>
      <c r="F432" s="79"/>
      <c r="I432" s="67"/>
      <c r="J432" s="79"/>
      <c r="M432" s="67"/>
    </row>
    <row r="433">
      <c r="B433" s="79"/>
      <c r="E433" s="67"/>
      <c r="F433" s="79"/>
      <c r="I433" s="67"/>
      <c r="J433" s="79"/>
      <c r="M433" s="67"/>
    </row>
    <row r="434">
      <c r="B434" s="79"/>
      <c r="E434" s="67"/>
      <c r="F434" s="79"/>
      <c r="I434" s="67"/>
      <c r="J434" s="79"/>
      <c r="M434" s="67"/>
    </row>
    <row r="435">
      <c r="B435" s="79"/>
      <c r="E435" s="67"/>
      <c r="F435" s="79"/>
      <c r="I435" s="67"/>
      <c r="J435" s="79"/>
      <c r="M435" s="67"/>
    </row>
    <row r="436">
      <c r="B436" s="79"/>
      <c r="E436" s="67"/>
      <c r="F436" s="79"/>
      <c r="I436" s="67"/>
      <c r="J436" s="79"/>
      <c r="M436" s="67"/>
    </row>
    <row r="437">
      <c r="B437" s="79"/>
      <c r="E437" s="67"/>
      <c r="F437" s="79"/>
      <c r="I437" s="67"/>
      <c r="J437" s="79"/>
      <c r="M437" s="67"/>
    </row>
    <row r="438">
      <c r="B438" s="79"/>
      <c r="E438" s="67"/>
      <c r="F438" s="79"/>
      <c r="I438" s="67"/>
      <c r="J438" s="79"/>
      <c r="M438" s="67"/>
    </row>
    <row r="439">
      <c r="B439" s="79"/>
      <c r="E439" s="67"/>
      <c r="F439" s="79"/>
      <c r="I439" s="67"/>
      <c r="J439" s="79"/>
      <c r="M439" s="67"/>
    </row>
    <row r="440">
      <c r="B440" s="79"/>
      <c r="E440" s="67"/>
      <c r="F440" s="79"/>
      <c r="I440" s="67"/>
      <c r="J440" s="79"/>
      <c r="M440" s="67"/>
    </row>
    <row r="441">
      <c r="B441" s="79"/>
      <c r="E441" s="67"/>
      <c r="F441" s="79"/>
      <c r="I441" s="67"/>
      <c r="J441" s="79"/>
      <c r="M441" s="67"/>
    </row>
    <row r="442">
      <c r="B442" s="79"/>
      <c r="E442" s="67"/>
      <c r="F442" s="79"/>
      <c r="I442" s="67"/>
      <c r="J442" s="79"/>
      <c r="M442" s="67"/>
    </row>
    <row r="443">
      <c r="B443" s="79"/>
      <c r="E443" s="67"/>
      <c r="F443" s="79"/>
      <c r="I443" s="67"/>
      <c r="J443" s="79"/>
      <c r="M443" s="67"/>
    </row>
    <row r="444">
      <c r="B444" s="79"/>
      <c r="E444" s="67"/>
      <c r="F444" s="79"/>
      <c r="I444" s="67"/>
      <c r="J444" s="79"/>
      <c r="M444" s="67"/>
    </row>
    <row r="445">
      <c r="B445" s="79"/>
      <c r="E445" s="67"/>
      <c r="F445" s="79"/>
      <c r="I445" s="67"/>
      <c r="J445" s="79"/>
      <c r="M445" s="67"/>
    </row>
    <row r="446">
      <c r="B446" s="79"/>
      <c r="E446" s="67"/>
      <c r="F446" s="79"/>
      <c r="I446" s="67"/>
      <c r="J446" s="79"/>
      <c r="M446" s="67"/>
    </row>
    <row r="447">
      <c r="B447" s="79"/>
      <c r="E447" s="67"/>
      <c r="F447" s="79"/>
      <c r="I447" s="67"/>
      <c r="J447" s="79"/>
      <c r="M447" s="67"/>
    </row>
    <row r="448">
      <c r="B448" s="79"/>
      <c r="E448" s="67"/>
      <c r="F448" s="79"/>
      <c r="I448" s="67"/>
      <c r="J448" s="79"/>
      <c r="M448" s="67"/>
    </row>
    <row r="449">
      <c r="B449" s="79"/>
      <c r="E449" s="67"/>
      <c r="F449" s="79"/>
      <c r="I449" s="67"/>
      <c r="J449" s="79"/>
      <c r="M449" s="67"/>
    </row>
    <row r="450">
      <c r="B450" s="79"/>
      <c r="E450" s="67"/>
      <c r="F450" s="79"/>
      <c r="I450" s="67"/>
      <c r="J450" s="79"/>
      <c r="M450" s="67"/>
    </row>
    <row r="451">
      <c r="B451" s="79"/>
      <c r="E451" s="67"/>
      <c r="F451" s="79"/>
      <c r="I451" s="67"/>
      <c r="J451" s="79"/>
      <c r="M451" s="67"/>
    </row>
    <row r="452">
      <c r="B452" s="79"/>
      <c r="E452" s="67"/>
      <c r="F452" s="79"/>
      <c r="I452" s="67"/>
      <c r="J452" s="79"/>
      <c r="M452" s="67"/>
    </row>
    <row r="453">
      <c r="B453" s="79"/>
      <c r="E453" s="67"/>
      <c r="F453" s="79"/>
      <c r="I453" s="67"/>
      <c r="J453" s="79"/>
      <c r="M453" s="67"/>
    </row>
    <row r="454">
      <c r="B454" s="79"/>
      <c r="E454" s="67"/>
      <c r="F454" s="79"/>
      <c r="I454" s="67"/>
      <c r="J454" s="79"/>
      <c r="M454" s="67"/>
    </row>
    <row r="455">
      <c r="B455" s="79"/>
      <c r="E455" s="67"/>
      <c r="F455" s="79"/>
      <c r="I455" s="67"/>
      <c r="J455" s="79"/>
      <c r="M455" s="67"/>
    </row>
    <row r="456">
      <c r="B456" s="79"/>
      <c r="E456" s="67"/>
      <c r="F456" s="79"/>
      <c r="I456" s="67"/>
      <c r="J456" s="79"/>
      <c r="M456" s="67"/>
    </row>
    <row r="457">
      <c r="B457" s="79"/>
      <c r="E457" s="67"/>
      <c r="F457" s="79"/>
      <c r="I457" s="67"/>
      <c r="J457" s="79"/>
      <c r="M457" s="67"/>
    </row>
    <row r="458">
      <c r="B458" s="79"/>
      <c r="E458" s="67"/>
      <c r="F458" s="79"/>
      <c r="I458" s="67"/>
      <c r="J458" s="79"/>
      <c r="M458" s="67"/>
    </row>
    <row r="459">
      <c r="B459" s="79"/>
      <c r="E459" s="67"/>
      <c r="F459" s="79"/>
      <c r="I459" s="67"/>
      <c r="J459" s="79"/>
      <c r="M459" s="67"/>
    </row>
    <row r="460">
      <c r="B460" s="79"/>
      <c r="E460" s="67"/>
      <c r="F460" s="79"/>
      <c r="I460" s="67"/>
      <c r="J460" s="79"/>
      <c r="M460" s="67"/>
    </row>
    <row r="461">
      <c r="B461" s="79"/>
      <c r="E461" s="67"/>
      <c r="F461" s="79"/>
      <c r="I461" s="67"/>
      <c r="J461" s="79"/>
      <c r="M461" s="67"/>
    </row>
    <row r="462">
      <c r="B462" s="79"/>
      <c r="E462" s="67"/>
      <c r="F462" s="79"/>
      <c r="I462" s="67"/>
      <c r="J462" s="79"/>
      <c r="M462" s="67"/>
    </row>
    <row r="463">
      <c r="B463" s="79"/>
      <c r="E463" s="67"/>
      <c r="F463" s="79"/>
      <c r="I463" s="67"/>
      <c r="J463" s="79"/>
      <c r="M463" s="67"/>
    </row>
    <row r="464">
      <c r="B464" s="79"/>
      <c r="E464" s="67"/>
      <c r="F464" s="79"/>
      <c r="I464" s="67"/>
      <c r="J464" s="79"/>
      <c r="M464" s="67"/>
    </row>
    <row r="465">
      <c r="B465" s="79"/>
      <c r="E465" s="67"/>
      <c r="F465" s="79"/>
      <c r="I465" s="67"/>
      <c r="J465" s="79"/>
      <c r="M465" s="67"/>
    </row>
    <row r="466">
      <c r="B466" s="79"/>
      <c r="E466" s="67"/>
      <c r="F466" s="79"/>
      <c r="I466" s="67"/>
      <c r="J466" s="79"/>
      <c r="M466" s="67"/>
    </row>
    <row r="467">
      <c r="B467" s="79"/>
      <c r="E467" s="67"/>
      <c r="F467" s="79"/>
      <c r="I467" s="67"/>
      <c r="J467" s="79"/>
      <c r="M467" s="67"/>
    </row>
    <row r="468">
      <c r="B468" s="79"/>
      <c r="E468" s="67"/>
      <c r="F468" s="79"/>
      <c r="I468" s="67"/>
      <c r="J468" s="79"/>
      <c r="M468" s="67"/>
    </row>
    <row r="469">
      <c r="B469" s="79"/>
      <c r="E469" s="67"/>
      <c r="F469" s="79"/>
      <c r="I469" s="67"/>
      <c r="J469" s="79"/>
      <c r="M469" s="67"/>
    </row>
    <row r="470">
      <c r="B470" s="79"/>
      <c r="E470" s="67"/>
      <c r="F470" s="79"/>
      <c r="I470" s="67"/>
      <c r="J470" s="79"/>
      <c r="M470" s="67"/>
    </row>
    <row r="471">
      <c r="B471" s="79"/>
      <c r="E471" s="67"/>
      <c r="F471" s="79"/>
      <c r="I471" s="67"/>
      <c r="J471" s="79"/>
      <c r="M471" s="67"/>
    </row>
    <row r="472">
      <c r="B472" s="79"/>
      <c r="E472" s="67"/>
      <c r="F472" s="79"/>
      <c r="I472" s="67"/>
      <c r="J472" s="79"/>
      <c r="M472" s="67"/>
    </row>
    <row r="473">
      <c r="B473" s="79"/>
      <c r="E473" s="67"/>
      <c r="F473" s="79"/>
      <c r="I473" s="67"/>
      <c r="J473" s="79"/>
      <c r="M473" s="67"/>
    </row>
    <row r="474">
      <c r="B474" s="79"/>
      <c r="E474" s="67"/>
      <c r="F474" s="79"/>
      <c r="I474" s="67"/>
      <c r="J474" s="79"/>
      <c r="M474" s="67"/>
    </row>
    <row r="475">
      <c r="B475" s="79"/>
      <c r="E475" s="67"/>
      <c r="F475" s="79"/>
      <c r="I475" s="67"/>
      <c r="J475" s="79"/>
      <c r="M475" s="67"/>
    </row>
    <row r="476">
      <c r="B476" s="79"/>
      <c r="E476" s="67"/>
      <c r="F476" s="79"/>
      <c r="I476" s="67"/>
      <c r="J476" s="79"/>
      <c r="M476" s="67"/>
    </row>
    <row r="477">
      <c r="B477" s="79"/>
      <c r="E477" s="67"/>
      <c r="F477" s="79"/>
      <c r="I477" s="67"/>
      <c r="J477" s="79"/>
      <c r="M477" s="67"/>
    </row>
    <row r="478">
      <c r="B478" s="79"/>
      <c r="E478" s="67"/>
      <c r="F478" s="79"/>
      <c r="I478" s="67"/>
      <c r="J478" s="79"/>
      <c r="M478" s="67"/>
    </row>
    <row r="479">
      <c r="B479" s="79"/>
      <c r="E479" s="67"/>
      <c r="F479" s="79"/>
      <c r="I479" s="67"/>
      <c r="J479" s="79"/>
      <c r="M479" s="67"/>
    </row>
    <row r="480">
      <c r="B480" s="79"/>
      <c r="E480" s="67"/>
      <c r="F480" s="79"/>
      <c r="I480" s="67"/>
      <c r="J480" s="79"/>
      <c r="M480" s="67"/>
    </row>
    <row r="481">
      <c r="B481" s="79"/>
      <c r="E481" s="67"/>
      <c r="F481" s="79"/>
      <c r="I481" s="67"/>
      <c r="J481" s="79"/>
      <c r="M481" s="67"/>
    </row>
    <row r="482">
      <c r="B482" s="79"/>
      <c r="E482" s="67"/>
      <c r="F482" s="79"/>
      <c r="I482" s="67"/>
      <c r="J482" s="79"/>
      <c r="M482" s="67"/>
    </row>
    <row r="483">
      <c r="B483" s="79"/>
      <c r="E483" s="67"/>
      <c r="F483" s="79"/>
      <c r="I483" s="67"/>
      <c r="J483" s="79"/>
      <c r="M483" s="67"/>
    </row>
    <row r="484">
      <c r="B484" s="79"/>
      <c r="E484" s="67"/>
      <c r="F484" s="79"/>
      <c r="I484" s="67"/>
      <c r="J484" s="79"/>
      <c r="M484" s="67"/>
    </row>
    <row r="485">
      <c r="B485" s="79"/>
      <c r="E485" s="67"/>
      <c r="F485" s="79"/>
      <c r="I485" s="67"/>
      <c r="J485" s="79"/>
      <c r="M485" s="67"/>
    </row>
    <row r="486">
      <c r="B486" s="79"/>
      <c r="E486" s="67"/>
      <c r="F486" s="79"/>
      <c r="I486" s="67"/>
      <c r="J486" s="79"/>
      <c r="M486" s="67"/>
    </row>
    <row r="487">
      <c r="B487" s="79"/>
      <c r="E487" s="67"/>
      <c r="F487" s="79"/>
      <c r="I487" s="67"/>
      <c r="J487" s="79"/>
      <c r="M487" s="67"/>
    </row>
    <row r="488">
      <c r="B488" s="79"/>
      <c r="E488" s="67"/>
      <c r="F488" s="79"/>
      <c r="I488" s="67"/>
      <c r="J488" s="79"/>
      <c r="M488" s="67"/>
    </row>
    <row r="489">
      <c r="B489" s="79"/>
      <c r="E489" s="67"/>
      <c r="F489" s="79"/>
      <c r="I489" s="67"/>
      <c r="J489" s="79"/>
      <c r="M489" s="67"/>
    </row>
    <row r="490">
      <c r="B490" s="79"/>
      <c r="E490" s="67"/>
      <c r="F490" s="79"/>
      <c r="I490" s="67"/>
      <c r="J490" s="79"/>
      <c r="M490" s="67"/>
    </row>
    <row r="491">
      <c r="B491" s="79"/>
      <c r="E491" s="67"/>
      <c r="F491" s="79"/>
      <c r="I491" s="67"/>
      <c r="J491" s="79"/>
      <c r="M491" s="67"/>
    </row>
    <row r="492">
      <c r="B492" s="79"/>
      <c r="E492" s="67"/>
      <c r="F492" s="79"/>
      <c r="I492" s="67"/>
      <c r="J492" s="79"/>
      <c r="M492" s="67"/>
    </row>
    <row r="493">
      <c r="B493" s="79"/>
      <c r="E493" s="67"/>
      <c r="F493" s="79"/>
      <c r="I493" s="67"/>
      <c r="J493" s="79"/>
      <c r="M493" s="67"/>
    </row>
    <row r="494">
      <c r="B494" s="79"/>
      <c r="E494" s="67"/>
      <c r="F494" s="79"/>
      <c r="I494" s="67"/>
      <c r="J494" s="79"/>
      <c r="M494" s="67"/>
    </row>
    <row r="495">
      <c r="B495" s="79"/>
      <c r="E495" s="67"/>
      <c r="F495" s="79"/>
      <c r="I495" s="67"/>
      <c r="J495" s="79"/>
      <c r="M495" s="67"/>
    </row>
    <row r="496">
      <c r="B496" s="79"/>
      <c r="E496" s="67"/>
      <c r="F496" s="79"/>
      <c r="I496" s="67"/>
      <c r="J496" s="79"/>
      <c r="M496" s="67"/>
    </row>
    <row r="497">
      <c r="B497" s="79"/>
      <c r="E497" s="67"/>
      <c r="F497" s="79"/>
      <c r="I497" s="67"/>
      <c r="J497" s="79"/>
      <c r="M497" s="67"/>
    </row>
    <row r="498">
      <c r="B498" s="79"/>
      <c r="E498" s="67"/>
      <c r="F498" s="79"/>
      <c r="I498" s="67"/>
      <c r="J498" s="79"/>
      <c r="M498" s="67"/>
    </row>
    <row r="499">
      <c r="B499" s="79"/>
      <c r="E499" s="67"/>
      <c r="F499" s="79"/>
      <c r="I499" s="67"/>
      <c r="J499" s="79"/>
      <c r="M499" s="67"/>
    </row>
    <row r="500">
      <c r="B500" s="79"/>
      <c r="E500" s="67"/>
      <c r="F500" s="79"/>
      <c r="I500" s="67"/>
      <c r="J500" s="79"/>
      <c r="M500" s="67"/>
    </row>
    <row r="501">
      <c r="B501" s="79"/>
      <c r="E501" s="67"/>
      <c r="F501" s="79"/>
      <c r="I501" s="67"/>
      <c r="J501" s="79"/>
      <c r="M501" s="67"/>
    </row>
    <row r="502">
      <c r="B502" s="79"/>
      <c r="E502" s="67"/>
      <c r="F502" s="79"/>
      <c r="I502" s="67"/>
      <c r="J502" s="79"/>
      <c r="M502" s="67"/>
    </row>
    <row r="503">
      <c r="B503" s="79"/>
      <c r="E503" s="67"/>
      <c r="F503" s="79"/>
      <c r="I503" s="67"/>
      <c r="J503" s="79"/>
      <c r="M503" s="67"/>
    </row>
    <row r="504">
      <c r="B504" s="79"/>
      <c r="E504" s="67"/>
      <c r="F504" s="79"/>
      <c r="I504" s="67"/>
      <c r="J504" s="79"/>
      <c r="M504" s="67"/>
    </row>
    <row r="505">
      <c r="B505" s="79"/>
      <c r="E505" s="67"/>
      <c r="F505" s="79"/>
      <c r="I505" s="67"/>
      <c r="J505" s="79"/>
      <c r="M505" s="67"/>
    </row>
    <row r="506">
      <c r="B506" s="79"/>
      <c r="E506" s="67"/>
      <c r="F506" s="79"/>
      <c r="I506" s="67"/>
      <c r="J506" s="79"/>
      <c r="M506" s="67"/>
    </row>
    <row r="507">
      <c r="B507" s="79"/>
      <c r="E507" s="67"/>
      <c r="F507" s="79"/>
      <c r="I507" s="67"/>
      <c r="J507" s="79"/>
      <c r="M507" s="67"/>
    </row>
    <row r="508">
      <c r="B508" s="79"/>
      <c r="E508" s="67"/>
      <c r="F508" s="79"/>
      <c r="I508" s="67"/>
      <c r="J508" s="79"/>
      <c r="M508" s="67"/>
    </row>
    <row r="509">
      <c r="B509" s="79"/>
      <c r="E509" s="67"/>
      <c r="F509" s="79"/>
      <c r="I509" s="67"/>
      <c r="J509" s="79"/>
      <c r="M509" s="67"/>
    </row>
    <row r="510">
      <c r="B510" s="79"/>
      <c r="E510" s="67"/>
      <c r="F510" s="79"/>
      <c r="I510" s="67"/>
      <c r="J510" s="79"/>
      <c r="M510" s="67"/>
    </row>
    <row r="511">
      <c r="B511" s="79"/>
      <c r="E511" s="67"/>
      <c r="F511" s="79"/>
      <c r="I511" s="67"/>
      <c r="J511" s="79"/>
      <c r="M511" s="67"/>
    </row>
    <row r="512">
      <c r="B512" s="79"/>
      <c r="E512" s="67"/>
      <c r="F512" s="79"/>
      <c r="I512" s="67"/>
      <c r="J512" s="79"/>
      <c r="M512" s="67"/>
    </row>
    <row r="513">
      <c r="B513" s="79"/>
      <c r="E513" s="67"/>
      <c r="F513" s="79"/>
      <c r="I513" s="67"/>
      <c r="J513" s="79"/>
      <c r="M513" s="67"/>
    </row>
    <row r="514">
      <c r="B514" s="79"/>
      <c r="E514" s="67"/>
      <c r="F514" s="79"/>
      <c r="I514" s="67"/>
      <c r="J514" s="79"/>
      <c r="M514" s="67"/>
    </row>
    <row r="515">
      <c r="B515" s="79"/>
      <c r="E515" s="67"/>
      <c r="F515" s="79"/>
      <c r="I515" s="67"/>
      <c r="J515" s="79"/>
      <c r="M515" s="67"/>
    </row>
    <row r="516">
      <c r="B516" s="79"/>
      <c r="E516" s="67"/>
      <c r="F516" s="79"/>
      <c r="I516" s="67"/>
      <c r="J516" s="79"/>
      <c r="M516" s="67"/>
    </row>
    <row r="517">
      <c r="B517" s="79"/>
      <c r="E517" s="67"/>
      <c r="F517" s="79"/>
      <c r="I517" s="67"/>
      <c r="J517" s="79"/>
      <c r="M517" s="67"/>
    </row>
    <row r="518">
      <c r="B518" s="79"/>
      <c r="E518" s="67"/>
      <c r="F518" s="79"/>
      <c r="I518" s="67"/>
      <c r="J518" s="79"/>
      <c r="M518" s="67"/>
    </row>
    <row r="519">
      <c r="B519" s="79"/>
      <c r="E519" s="67"/>
      <c r="F519" s="79"/>
      <c r="I519" s="67"/>
      <c r="J519" s="79"/>
      <c r="M519" s="67"/>
    </row>
    <row r="520">
      <c r="B520" s="79"/>
      <c r="E520" s="67"/>
      <c r="F520" s="79"/>
      <c r="I520" s="67"/>
      <c r="J520" s="79"/>
      <c r="M520" s="67"/>
    </row>
    <row r="521">
      <c r="B521" s="79"/>
      <c r="E521" s="67"/>
      <c r="F521" s="79"/>
      <c r="I521" s="67"/>
      <c r="J521" s="79"/>
      <c r="M521" s="67"/>
    </row>
    <row r="522">
      <c r="B522" s="79"/>
      <c r="E522" s="67"/>
      <c r="F522" s="79"/>
      <c r="I522" s="67"/>
      <c r="J522" s="79"/>
      <c r="M522" s="67"/>
    </row>
    <row r="523">
      <c r="B523" s="79"/>
      <c r="E523" s="67"/>
      <c r="F523" s="79"/>
      <c r="I523" s="67"/>
      <c r="J523" s="79"/>
      <c r="M523" s="67"/>
    </row>
    <row r="524">
      <c r="B524" s="79"/>
      <c r="E524" s="67"/>
      <c r="F524" s="79"/>
      <c r="I524" s="67"/>
      <c r="J524" s="79"/>
      <c r="M524" s="67"/>
    </row>
    <row r="525">
      <c r="B525" s="79"/>
      <c r="E525" s="67"/>
      <c r="F525" s="79"/>
      <c r="I525" s="67"/>
      <c r="J525" s="79"/>
      <c r="M525" s="67"/>
    </row>
    <row r="526">
      <c r="B526" s="79"/>
      <c r="E526" s="67"/>
      <c r="F526" s="79"/>
      <c r="I526" s="67"/>
      <c r="J526" s="79"/>
      <c r="M526" s="67"/>
    </row>
    <row r="527">
      <c r="B527" s="79"/>
      <c r="E527" s="67"/>
      <c r="F527" s="79"/>
      <c r="I527" s="67"/>
      <c r="J527" s="79"/>
      <c r="M527" s="67"/>
    </row>
    <row r="528">
      <c r="B528" s="79"/>
      <c r="E528" s="67"/>
      <c r="F528" s="79"/>
      <c r="I528" s="67"/>
      <c r="J528" s="79"/>
      <c r="M528" s="67"/>
    </row>
    <row r="529">
      <c r="B529" s="79"/>
      <c r="E529" s="67"/>
      <c r="F529" s="79"/>
      <c r="I529" s="67"/>
      <c r="J529" s="79"/>
      <c r="M529" s="67"/>
    </row>
    <row r="530">
      <c r="B530" s="79"/>
      <c r="E530" s="67"/>
      <c r="F530" s="79"/>
      <c r="I530" s="67"/>
      <c r="J530" s="79"/>
      <c r="M530" s="67"/>
    </row>
    <row r="531">
      <c r="B531" s="79"/>
      <c r="E531" s="67"/>
      <c r="F531" s="79"/>
      <c r="I531" s="67"/>
      <c r="J531" s="79"/>
      <c r="M531" s="67"/>
    </row>
    <row r="532">
      <c r="B532" s="79"/>
      <c r="E532" s="67"/>
      <c r="F532" s="79"/>
      <c r="I532" s="67"/>
      <c r="J532" s="79"/>
      <c r="M532" s="67"/>
    </row>
    <row r="533">
      <c r="B533" s="79"/>
      <c r="E533" s="67"/>
      <c r="F533" s="79"/>
      <c r="I533" s="67"/>
      <c r="J533" s="79"/>
      <c r="M533" s="67"/>
    </row>
    <row r="534">
      <c r="B534" s="79"/>
      <c r="E534" s="67"/>
      <c r="F534" s="79"/>
      <c r="I534" s="67"/>
      <c r="J534" s="79"/>
      <c r="M534" s="67"/>
    </row>
    <row r="535">
      <c r="B535" s="79"/>
      <c r="E535" s="67"/>
      <c r="F535" s="79"/>
      <c r="I535" s="67"/>
      <c r="J535" s="79"/>
      <c r="M535" s="67"/>
    </row>
    <row r="536">
      <c r="B536" s="79"/>
      <c r="E536" s="67"/>
      <c r="F536" s="79"/>
      <c r="I536" s="67"/>
      <c r="J536" s="79"/>
      <c r="M536" s="67"/>
    </row>
    <row r="537">
      <c r="B537" s="79"/>
      <c r="E537" s="67"/>
      <c r="F537" s="79"/>
      <c r="I537" s="67"/>
      <c r="J537" s="79"/>
      <c r="M537" s="67"/>
    </row>
    <row r="538">
      <c r="B538" s="79"/>
      <c r="E538" s="67"/>
      <c r="F538" s="79"/>
      <c r="I538" s="67"/>
      <c r="J538" s="79"/>
      <c r="M538" s="67"/>
    </row>
    <row r="539">
      <c r="B539" s="79"/>
      <c r="E539" s="67"/>
      <c r="F539" s="79"/>
      <c r="I539" s="67"/>
      <c r="J539" s="79"/>
      <c r="M539" s="67"/>
    </row>
    <row r="540">
      <c r="B540" s="79"/>
      <c r="E540" s="67"/>
      <c r="F540" s="79"/>
      <c r="I540" s="67"/>
      <c r="J540" s="79"/>
      <c r="M540" s="67"/>
    </row>
    <row r="541">
      <c r="B541" s="79"/>
      <c r="E541" s="67"/>
      <c r="F541" s="79"/>
      <c r="I541" s="67"/>
      <c r="J541" s="79"/>
      <c r="M541" s="67"/>
    </row>
    <row r="542">
      <c r="B542" s="79"/>
      <c r="E542" s="67"/>
      <c r="F542" s="79"/>
      <c r="I542" s="67"/>
      <c r="J542" s="79"/>
      <c r="M542" s="67"/>
    </row>
    <row r="543">
      <c r="B543" s="79"/>
      <c r="E543" s="67"/>
      <c r="F543" s="79"/>
      <c r="I543" s="67"/>
      <c r="J543" s="79"/>
      <c r="M543" s="67"/>
    </row>
    <row r="544">
      <c r="B544" s="79"/>
      <c r="E544" s="67"/>
      <c r="F544" s="79"/>
      <c r="I544" s="67"/>
      <c r="J544" s="79"/>
      <c r="M544" s="67"/>
    </row>
    <row r="545">
      <c r="B545" s="79"/>
      <c r="E545" s="67"/>
      <c r="F545" s="79"/>
      <c r="I545" s="67"/>
      <c r="J545" s="79"/>
      <c r="M545" s="67"/>
    </row>
    <row r="546">
      <c r="B546" s="79"/>
      <c r="E546" s="67"/>
      <c r="F546" s="79"/>
      <c r="I546" s="67"/>
      <c r="J546" s="79"/>
      <c r="M546" s="67"/>
    </row>
    <row r="547">
      <c r="B547" s="79"/>
      <c r="E547" s="67"/>
      <c r="F547" s="79"/>
      <c r="I547" s="67"/>
      <c r="J547" s="79"/>
      <c r="M547" s="67"/>
    </row>
    <row r="548">
      <c r="B548" s="79"/>
      <c r="E548" s="67"/>
      <c r="F548" s="79"/>
      <c r="I548" s="67"/>
      <c r="J548" s="79"/>
      <c r="M548" s="67"/>
    </row>
    <row r="549">
      <c r="B549" s="79"/>
      <c r="E549" s="67"/>
      <c r="F549" s="79"/>
      <c r="I549" s="67"/>
      <c r="J549" s="79"/>
      <c r="M549" s="67"/>
    </row>
    <row r="550">
      <c r="B550" s="79"/>
      <c r="E550" s="67"/>
      <c r="F550" s="79"/>
      <c r="I550" s="67"/>
      <c r="J550" s="79"/>
      <c r="M550" s="67"/>
    </row>
    <row r="551">
      <c r="B551" s="79"/>
      <c r="E551" s="67"/>
      <c r="F551" s="79"/>
      <c r="I551" s="67"/>
      <c r="J551" s="79"/>
      <c r="M551" s="67"/>
    </row>
    <row r="552">
      <c r="B552" s="79"/>
      <c r="E552" s="67"/>
      <c r="F552" s="79"/>
      <c r="I552" s="67"/>
      <c r="J552" s="79"/>
      <c r="M552" s="67"/>
    </row>
    <row r="553">
      <c r="B553" s="79"/>
      <c r="E553" s="67"/>
      <c r="F553" s="79"/>
      <c r="I553" s="67"/>
      <c r="J553" s="79"/>
      <c r="M553" s="67"/>
    </row>
    <row r="554">
      <c r="B554" s="79"/>
      <c r="E554" s="67"/>
      <c r="F554" s="79"/>
      <c r="I554" s="67"/>
      <c r="J554" s="79"/>
      <c r="M554" s="67"/>
    </row>
    <row r="555">
      <c r="B555" s="79"/>
      <c r="E555" s="67"/>
      <c r="F555" s="79"/>
      <c r="I555" s="67"/>
      <c r="J555" s="79"/>
      <c r="M555" s="67"/>
    </row>
    <row r="556">
      <c r="B556" s="79"/>
      <c r="E556" s="67"/>
      <c r="F556" s="79"/>
      <c r="I556" s="67"/>
      <c r="J556" s="79"/>
      <c r="M556" s="67"/>
    </row>
    <row r="557">
      <c r="B557" s="79"/>
      <c r="E557" s="67"/>
      <c r="F557" s="79"/>
      <c r="I557" s="67"/>
      <c r="J557" s="79"/>
      <c r="M557" s="67"/>
    </row>
    <row r="558">
      <c r="B558" s="79"/>
      <c r="E558" s="67"/>
      <c r="F558" s="79"/>
      <c r="I558" s="67"/>
      <c r="J558" s="79"/>
      <c r="M558" s="67"/>
    </row>
    <row r="559">
      <c r="B559" s="79"/>
      <c r="E559" s="67"/>
      <c r="F559" s="79"/>
      <c r="I559" s="67"/>
      <c r="J559" s="79"/>
      <c r="M559" s="67"/>
    </row>
    <row r="560">
      <c r="B560" s="79"/>
      <c r="E560" s="67"/>
      <c r="F560" s="79"/>
      <c r="I560" s="67"/>
      <c r="J560" s="79"/>
      <c r="M560" s="67"/>
    </row>
    <row r="561">
      <c r="B561" s="79"/>
      <c r="E561" s="67"/>
      <c r="F561" s="79"/>
      <c r="I561" s="67"/>
      <c r="J561" s="79"/>
      <c r="M561" s="67"/>
    </row>
    <row r="562">
      <c r="B562" s="79"/>
      <c r="E562" s="67"/>
      <c r="F562" s="79"/>
      <c r="I562" s="67"/>
      <c r="J562" s="79"/>
      <c r="M562" s="67"/>
    </row>
    <row r="563">
      <c r="B563" s="79"/>
      <c r="E563" s="67"/>
      <c r="F563" s="79"/>
      <c r="I563" s="67"/>
      <c r="J563" s="79"/>
      <c r="M563" s="67"/>
    </row>
    <row r="564">
      <c r="B564" s="79"/>
      <c r="E564" s="67"/>
      <c r="F564" s="79"/>
      <c r="I564" s="67"/>
      <c r="J564" s="79"/>
      <c r="M564" s="67"/>
    </row>
    <row r="565">
      <c r="B565" s="79"/>
      <c r="E565" s="67"/>
      <c r="F565" s="79"/>
      <c r="I565" s="67"/>
      <c r="J565" s="79"/>
      <c r="M565" s="67"/>
    </row>
    <row r="566">
      <c r="B566" s="79"/>
      <c r="E566" s="67"/>
      <c r="F566" s="79"/>
      <c r="I566" s="67"/>
      <c r="J566" s="79"/>
      <c r="M566" s="67"/>
    </row>
    <row r="567">
      <c r="B567" s="79"/>
      <c r="E567" s="67"/>
      <c r="F567" s="79"/>
      <c r="I567" s="67"/>
      <c r="J567" s="79"/>
      <c r="M567" s="67"/>
    </row>
    <row r="568">
      <c r="B568" s="79"/>
      <c r="E568" s="67"/>
      <c r="F568" s="79"/>
      <c r="I568" s="67"/>
      <c r="J568" s="79"/>
      <c r="M568" s="67"/>
    </row>
    <row r="569">
      <c r="B569" s="79"/>
      <c r="E569" s="67"/>
      <c r="F569" s="79"/>
      <c r="I569" s="67"/>
      <c r="J569" s="79"/>
      <c r="M569" s="67"/>
    </row>
    <row r="570">
      <c r="B570" s="79"/>
      <c r="E570" s="67"/>
      <c r="F570" s="79"/>
      <c r="I570" s="67"/>
      <c r="J570" s="79"/>
      <c r="M570" s="67"/>
    </row>
    <row r="571">
      <c r="B571" s="79"/>
      <c r="E571" s="67"/>
      <c r="F571" s="79"/>
      <c r="I571" s="67"/>
      <c r="J571" s="79"/>
      <c r="M571" s="67"/>
    </row>
    <row r="572">
      <c r="B572" s="79"/>
      <c r="E572" s="67"/>
      <c r="F572" s="79"/>
      <c r="I572" s="67"/>
      <c r="J572" s="79"/>
      <c r="M572" s="67"/>
    </row>
    <row r="573">
      <c r="B573" s="79"/>
      <c r="E573" s="67"/>
      <c r="F573" s="79"/>
      <c r="I573" s="67"/>
      <c r="J573" s="79"/>
      <c r="M573" s="67"/>
    </row>
    <row r="574">
      <c r="B574" s="79"/>
      <c r="E574" s="67"/>
      <c r="F574" s="79"/>
      <c r="I574" s="67"/>
      <c r="J574" s="79"/>
      <c r="M574" s="67"/>
    </row>
    <row r="575">
      <c r="B575" s="79"/>
      <c r="E575" s="67"/>
      <c r="F575" s="79"/>
      <c r="I575" s="67"/>
      <c r="J575" s="79"/>
      <c r="M575" s="67"/>
    </row>
    <row r="576">
      <c r="B576" s="79"/>
      <c r="E576" s="67"/>
      <c r="F576" s="79"/>
      <c r="I576" s="67"/>
      <c r="J576" s="79"/>
      <c r="M576" s="67"/>
    </row>
    <row r="577">
      <c r="B577" s="79"/>
      <c r="E577" s="67"/>
      <c r="F577" s="79"/>
      <c r="I577" s="67"/>
      <c r="J577" s="79"/>
      <c r="M577" s="67"/>
    </row>
    <row r="578">
      <c r="B578" s="79"/>
      <c r="E578" s="67"/>
      <c r="F578" s="79"/>
      <c r="I578" s="67"/>
      <c r="J578" s="79"/>
      <c r="M578" s="67"/>
    </row>
    <row r="579">
      <c r="B579" s="79"/>
      <c r="E579" s="67"/>
      <c r="F579" s="79"/>
      <c r="I579" s="67"/>
      <c r="J579" s="79"/>
      <c r="M579" s="67"/>
    </row>
    <row r="580">
      <c r="B580" s="79"/>
      <c r="E580" s="67"/>
      <c r="F580" s="79"/>
      <c r="I580" s="67"/>
      <c r="J580" s="79"/>
      <c r="M580" s="67"/>
    </row>
    <row r="581">
      <c r="B581" s="79"/>
      <c r="E581" s="67"/>
      <c r="F581" s="79"/>
      <c r="I581" s="67"/>
      <c r="J581" s="79"/>
      <c r="M581" s="67"/>
    </row>
    <row r="582">
      <c r="B582" s="79"/>
      <c r="E582" s="67"/>
      <c r="F582" s="79"/>
      <c r="I582" s="67"/>
      <c r="J582" s="79"/>
      <c r="M582" s="67"/>
    </row>
    <row r="583">
      <c r="B583" s="79"/>
      <c r="E583" s="67"/>
      <c r="F583" s="79"/>
      <c r="I583" s="67"/>
      <c r="J583" s="79"/>
      <c r="M583" s="67"/>
    </row>
    <row r="584">
      <c r="B584" s="79"/>
      <c r="E584" s="67"/>
      <c r="F584" s="79"/>
      <c r="I584" s="67"/>
      <c r="J584" s="79"/>
      <c r="M584" s="67"/>
    </row>
    <row r="585">
      <c r="B585" s="79"/>
      <c r="E585" s="67"/>
      <c r="F585" s="79"/>
      <c r="I585" s="67"/>
      <c r="J585" s="79"/>
      <c r="M585" s="67"/>
    </row>
    <row r="586">
      <c r="B586" s="79"/>
      <c r="E586" s="67"/>
      <c r="F586" s="79"/>
      <c r="I586" s="67"/>
      <c r="J586" s="79"/>
      <c r="M586" s="67"/>
    </row>
    <row r="587">
      <c r="B587" s="79"/>
      <c r="E587" s="67"/>
      <c r="F587" s="79"/>
      <c r="I587" s="67"/>
      <c r="J587" s="79"/>
      <c r="M587" s="67"/>
    </row>
    <row r="588">
      <c r="B588" s="79"/>
      <c r="E588" s="67"/>
      <c r="F588" s="79"/>
      <c r="I588" s="67"/>
      <c r="J588" s="79"/>
      <c r="M588" s="67"/>
    </row>
    <row r="589">
      <c r="B589" s="79"/>
      <c r="E589" s="67"/>
      <c r="F589" s="79"/>
      <c r="I589" s="67"/>
      <c r="J589" s="79"/>
      <c r="M589" s="67"/>
    </row>
    <row r="590">
      <c r="B590" s="79"/>
      <c r="E590" s="67"/>
      <c r="F590" s="79"/>
      <c r="I590" s="67"/>
      <c r="J590" s="79"/>
      <c r="M590" s="67"/>
    </row>
    <row r="591">
      <c r="B591" s="79"/>
      <c r="E591" s="67"/>
      <c r="F591" s="79"/>
      <c r="I591" s="67"/>
      <c r="J591" s="79"/>
      <c r="M591" s="67"/>
    </row>
    <row r="592">
      <c r="B592" s="79"/>
      <c r="E592" s="67"/>
      <c r="F592" s="79"/>
      <c r="I592" s="67"/>
      <c r="J592" s="79"/>
      <c r="M592" s="67"/>
    </row>
    <row r="593">
      <c r="B593" s="79"/>
      <c r="E593" s="67"/>
      <c r="F593" s="79"/>
      <c r="I593" s="67"/>
      <c r="J593" s="79"/>
      <c r="M593" s="67"/>
    </row>
    <row r="594">
      <c r="B594" s="79"/>
      <c r="E594" s="67"/>
      <c r="F594" s="79"/>
      <c r="I594" s="67"/>
      <c r="J594" s="79"/>
      <c r="M594" s="67"/>
    </row>
    <row r="595">
      <c r="B595" s="79"/>
      <c r="E595" s="67"/>
      <c r="F595" s="79"/>
      <c r="I595" s="67"/>
      <c r="J595" s="79"/>
      <c r="M595" s="67"/>
    </row>
    <row r="596">
      <c r="B596" s="79"/>
      <c r="E596" s="67"/>
      <c r="F596" s="79"/>
      <c r="I596" s="67"/>
      <c r="J596" s="79"/>
      <c r="M596" s="67"/>
    </row>
    <row r="597">
      <c r="B597" s="79"/>
      <c r="E597" s="67"/>
      <c r="F597" s="79"/>
      <c r="I597" s="67"/>
      <c r="J597" s="79"/>
      <c r="M597" s="67"/>
    </row>
    <row r="598">
      <c r="B598" s="79"/>
      <c r="E598" s="67"/>
      <c r="F598" s="79"/>
      <c r="I598" s="67"/>
      <c r="J598" s="79"/>
      <c r="M598" s="67"/>
    </row>
    <row r="599">
      <c r="B599" s="79"/>
      <c r="E599" s="67"/>
      <c r="F599" s="79"/>
      <c r="I599" s="67"/>
      <c r="J599" s="79"/>
      <c r="M599" s="67"/>
    </row>
    <row r="600">
      <c r="B600" s="79"/>
      <c r="E600" s="67"/>
      <c r="F600" s="79"/>
      <c r="I600" s="67"/>
      <c r="J600" s="79"/>
      <c r="M600" s="67"/>
    </row>
    <row r="601">
      <c r="B601" s="79"/>
      <c r="E601" s="67"/>
      <c r="F601" s="79"/>
      <c r="I601" s="67"/>
      <c r="J601" s="79"/>
      <c r="M601" s="67"/>
    </row>
    <row r="602">
      <c r="B602" s="79"/>
      <c r="E602" s="67"/>
      <c r="F602" s="79"/>
      <c r="I602" s="67"/>
      <c r="J602" s="79"/>
      <c r="M602" s="67"/>
    </row>
    <row r="603">
      <c r="B603" s="79"/>
      <c r="E603" s="67"/>
      <c r="F603" s="79"/>
      <c r="I603" s="67"/>
      <c r="J603" s="79"/>
      <c r="M603" s="67"/>
    </row>
    <row r="604">
      <c r="B604" s="79"/>
      <c r="E604" s="67"/>
      <c r="F604" s="79"/>
      <c r="I604" s="67"/>
      <c r="J604" s="79"/>
      <c r="M604" s="67"/>
    </row>
    <row r="605">
      <c r="B605" s="79"/>
      <c r="E605" s="67"/>
      <c r="F605" s="79"/>
      <c r="I605" s="67"/>
      <c r="J605" s="79"/>
      <c r="M605" s="67"/>
    </row>
    <row r="606">
      <c r="B606" s="79"/>
      <c r="E606" s="67"/>
      <c r="F606" s="79"/>
      <c r="I606" s="67"/>
      <c r="J606" s="79"/>
      <c r="M606" s="67"/>
    </row>
    <row r="607">
      <c r="B607" s="79"/>
      <c r="E607" s="67"/>
      <c r="F607" s="79"/>
      <c r="I607" s="67"/>
      <c r="J607" s="79"/>
      <c r="M607" s="67"/>
    </row>
    <row r="608">
      <c r="B608" s="79"/>
      <c r="E608" s="67"/>
      <c r="F608" s="79"/>
      <c r="I608" s="67"/>
      <c r="J608" s="79"/>
      <c r="M608" s="67"/>
    </row>
    <row r="609">
      <c r="B609" s="79"/>
      <c r="E609" s="67"/>
      <c r="F609" s="79"/>
      <c r="I609" s="67"/>
      <c r="J609" s="79"/>
      <c r="M609" s="67"/>
    </row>
    <row r="610">
      <c r="B610" s="79"/>
      <c r="E610" s="67"/>
      <c r="F610" s="79"/>
      <c r="I610" s="67"/>
      <c r="J610" s="79"/>
      <c r="M610" s="67"/>
    </row>
    <row r="611">
      <c r="B611" s="79"/>
      <c r="E611" s="67"/>
      <c r="F611" s="79"/>
      <c r="I611" s="67"/>
      <c r="J611" s="79"/>
      <c r="M611" s="67"/>
    </row>
    <row r="612">
      <c r="B612" s="79"/>
      <c r="E612" s="67"/>
      <c r="F612" s="79"/>
      <c r="I612" s="67"/>
      <c r="J612" s="79"/>
      <c r="M612" s="67"/>
    </row>
    <row r="613">
      <c r="B613" s="79"/>
      <c r="E613" s="67"/>
      <c r="F613" s="79"/>
      <c r="I613" s="67"/>
      <c r="J613" s="79"/>
      <c r="M613" s="67"/>
    </row>
    <row r="614">
      <c r="B614" s="79"/>
      <c r="E614" s="67"/>
      <c r="F614" s="79"/>
      <c r="I614" s="67"/>
      <c r="J614" s="79"/>
      <c r="M614" s="67"/>
    </row>
    <row r="615">
      <c r="B615" s="79"/>
      <c r="E615" s="67"/>
      <c r="F615" s="79"/>
      <c r="I615" s="67"/>
      <c r="J615" s="79"/>
      <c r="M615" s="67"/>
    </row>
    <row r="616">
      <c r="B616" s="79"/>
      <c r="E616" s="67"/>
      <c r="F616" s="79"/>
      <c r="I616" s="67"/>
      <c r="J616" s="79"/>
      <c r="M616" s="67"/>
    </row>
    <row r="617">
      <c r="B617" s="79"/>
      <c r="E617" s="67"/>
      <c r="F617" s="79"/>
      <c r="I617" s="67"/>
      <c r="J617" s="79"/>
      <c r="M617" s="67"/>
    </row>
    <row r="618">
      <c r="B618" s="79"/>
      <c r="E618" s="67"/>
      <c r="F618" s="79"/>
      <c r="I618" s="67"/>
      <c r="J618" s="79"/>
      <c r="M618" s="67"/>
    </row>
    <row r="619">
      <c r="B619" s="79"/>
      <c r="E619" s="67"/>
      <c r="F619" s="79"/>
      <c r="I619" s="67"/>
      <c r="J619" s="79"/>
      <c r="M619" s="67"/>
    </row>
    <row r="620">
      <c r="B620" s="79"/>
      <c r="E620" s="67"/>
      <c r="F620" s="79"/>
      <c r="I620" s="67"/>
      <c r="J620" s="79"/>
      <c r="M620" s="67"/>
    </row>
    <row r="621">
      <c r="B621" s="79"/>
      <c r="E621" s="67"/>
      <c r="F621" s="79"/>
      <c r="I621" s="67"/>
      <c r="J621" s="79"/>
      <c r="M621" s="67"/>
    </row>
    <row r="622">
      <c r="B622" s="79"/>
      <c r="E622" s="67"/>
      <c r="F622" s="79"/>
      <c r="I622" s="67"/>
      <c r="J622" s="79"/>
      <c r="M622" s="67"/>
    </row>
    <row r="623">
      <c r="B623" s="79"/>
      <c r="E623" s="67"/>
      <c r="F623" s="79"/>
      <c r="I623" s="67"/>
      <c r="J623" s="79"/>
      <c r="M623" s="67"/>
    </row>
    <row r="624">
      <c r="B624" s="79"/>
      <c r="E624" s="67"/>
      <c r="F624" s="79"/>
      <c r="I624" s="67"/>
      <c r="J624" s="79"/>
      <c r="M624" s="67"/>
    </row>
    <row r="625">
      <c r="B625" s="79"/>
      <c r="E625" s="67"/>
      <c r="F625" s="79"/>
      <c r="I625" s="67"/>
      <c r="J625" s="79"/>
      <c r="M625" s="67"/>
    </row>
    <row r="626">
      <c r="B626" s="79"/>
      <c r="E626" s="67"/>
      <c r="F626" s="79"/>
      <c r="I626" s="67"/>
      <c r="J626" s="79"/>
      <c r="M626" s="67"/>
    </row>
    <row r="627">
      <c r="B627" s="79"/>
      <c r="E627" s="67"/>
      <c r="F627" s="79"/>
      <c r="I627" s="67"/>
      <c r="J627" s="79"/>
      <c r="M627" s="67"/>
    </row>
    <row r="628">
      <c r="B628" s="79"/>
      <c r="E628" s="67"/>
      <c r="F628" s="79"/>
      <c r="I628" s="67"/>
      <c r="J628" s="79"/>
      <c r="M628" s="67"/>
    </row>
    <row r="629">
      <c r="B629" s="79"/>
      <c r="E629" s="67"/>
      <c r="F629" s="79"/>
      <c r="I629" s="67"/>
      <c r="J629" s="79"/>
      <c r="M629" s="67"/>
    </row>
    <row r="630">
      <c r="B630" s="79"/>
      <c r="E630" s="67"/>
      <c r="F630" s="79"/>
      <c r="I630" s="67"/>
      <c r="J630" s="79"/>
      <c r="M630" s="67"/>
    </row>
    <row r="631">
      <c r="B631" s="79"/>
      <c r="E631" s="67"/>
      <c r="F631" s="79"/>
      <c r="I631" s="67"/>
      <c r="J631" s="79"/>
      <c r="M631" s="67"/>
    </row>
    <row r="632">
      <c r="B632" s="79"/>
      <c r="E632" s="67"/>
      <c r="F632" s="79"/>
      <c r="I632" s="67"/>
      <c r="J632" s="79"/>
      <c r="M632" s="67"/>
    </row>
    <row r="633">
      <c r="B633" s="79"/>
      <c r="E633" s="67"/>
      <c r="F633" s="79"/>
      <c r="I633" s="67"/>
      <c r="J633" s="79"/>
      <c r="M633" s="67"/>
    </row>
    <row r="634">
      <c r="B634" s="79"/>
      <c r="E634" s="67"/>
      <c r="F634" s="79"/>
      <c r="I634" s="67"/>
      <c r="J634" s="79"/>
      <c r="M634" s="67"/>
    </row>
    <row r="635">
      <c r="B635" s="79"/>
      <c r="E635" s="67"/>
      <c r="F635" s="79"/>
      <c r="I635" s="67"/>
      <c r="J635" s="79"/>
      <c r="M635" s="67"/>
    </row>
    <row r="636">
      <c r="B636" s="79"/>
      <c r="E636" s="67"/>
      <c r="F636" s="79"/>
      <c r="I636" s="67"/>
      <c r="J636" s="79"/>
      <c r="M636" s="67"/>
    </row>
    <row r="637">
      <c r="B637" s="79"/>
      <c r="E637" s="67"/>
      <c r="F637" s="79"/>
      <c r="I637" s="67"/>
      <c r="J637" s="79"/>
      <c r="M637" s="67"/>
    </row>
    <row r="638">
      <c r="B638" s="79"/>
      <c r="E638" s="67"/>
      <c r="F638" s="79"/>
      <c r="I638" s="67"/>
      <c r="J638" s="79"/>
      <c r="M638" s="67"/>
    </row>
    <row r="639">
      <c r="B639" s="79"/>
      <c r="E639" s="67"/>
      <c r="F639" s="79"/>
      <c r="I639" s="67"/>
      <c r="J639" s="79"/>
      <c r="M639" s="67"/>
    </row>
    <row r="640">
      <c r="B640" s="79"/>
      <c r="E640" s="67"/>
      <c r="F640" s="79"/>
      <c r="I640" s="67"/>
      <c r="J640" s="79"/>
      <c r="M640" s="67"/>
    </row>
    <row r="641">
      <c r="B641" s="79"/>
      <c r="E641" s="67"/>
      <c r="F641" s="79"/>
      <c r="I641" s="67"/>
      <c r="J641" s="79"/>
      <c r="M641" s="67"/>
    </row>
    <row r="642">
      <c r="B642" s="79"/>
      <c r="E642" s="67"/>
      <c r="F642" s="79"/>
      <c r="I642" s="67"/>
      <c r="J642" s="79"/>
      <c r="M642" s="67"/>
    </row>
    <row r="643">
      <c r="B643" s="79"/>
      <c r="E643" s="67"/>
      <c r="F643" s="79"/>
      <c r="I643" s="67"/>
      <c r="J643" s="79"/>
      <c r="M643" s="67"/>
    </row>
    <row r="644">
      <c r="B644" s="79"/>
      <c r="E644" s="67"/>
      <c r="F644" s="79"/>
      <c r="I644" s="67"/>
      <c r="J644" s="79"/>
      <c r="M644" s="67"/>
    </row>
    <row r="645">
      <c r="B645" s="79"/>
      <c r="E645" s="67"/>
      <c r="F645" s="79"/>
      <c r="I645" s="67"/>
      <c r="J645" s="79"/>
      <c r="M645" s="67"/>
    </row>
    <row r="646">
      <c r="B646" s="79"/>
      <c r="E646" s="67"/>
      <c r="F646" s="79"/>
      <c r="I646" s="67"/>
      <c r="J646" s="79"/>
      <c r="M646" s="67"/>
    </row>
    <row r="647">
      <c r="B647" s="79"/>
      <c r="E647" s="67"/>
      <c r="F647" s="79"/>
      <c r="I647" s="67"/>
      <c r="J647" s="79"/>
      <c r="M647" s="67"/>
    </row>
    <row r="648">
      <c r="B648" s="79"/>
      <c r="E648" s="67"/>
      <c r="F648" s="79"/>
      <c r="I648" s="67"/>
      <c r="J648" s="79"/>
      <c r="M648" s="67"/>
    </row>
    <row r="649">
      <c r="B649" s="79"/>
      <c r="E649" s="67"/>
      <c r="F649" s="79"/>
      <c r="I649" s="67"/>
      <c r="J649" s="79"/>
      <c r="M649" s="67"/>
    </row>
    <row r="650">
      <c r="B650" s="79"/>
      <c r="E650" s="67"/>
      <c r="F650" s="79"/>
      <c r="I650" s="67"/>
      <c r="J650" s="79"/>
      <c r="M650" s="67"/>
    </row>
    <row r="651">
      <c r="B651" s="79"/>
      <c r="E651" s="67"/>
      <c r="F651" s="79"/>
      <c r="I651" s="67"/>
      <c r="J651" s="79"/>
      <c r="M651" s="67"/>
    </row>
    <row r="652">
      <c r="B652" s="79"/>
      <c r="E652" s="67"/>
      <c r="F652" s="79"/>
      <c r="I652" s="67"/>
      <c r="J652" s="79"/>
      <c r="M652" s="67"/>
    </row>
    <row r="653">
      <c r="B653" s="79"/>
      <c r="E653" s="67"/>
      <c r="F653" s="79"/>
      <c r="I653" s="67"/>
      <c r="J653" s="79"/>
      <c r="M653" s="67"/>
    </row>
    <row r="654">
      <c r="B654" s="79"/>
      <c r="E654" s="67"/>
      <c r="F654" s="79"/>
      <c r="I654" s="67"/>
      <c r="J654" s="79"/>
      <c r="M654" s="67"/>
    </row>
    <row r="655">
      <c r="B655" s="79"/>
      <c r="E655" s="67"/>
      <c r="F655" s="79"/>
      <c r="I655" s="67"/>
      <c r="J655" s="79"/>
      <c r="M655" s="67"/>
    </row>
    <row r="656">
      <c r="B656" s="79"/>
      <c r="E656" s="67"/>
      <c r="F656" s="79"/>
      <c r="I656" s="67"/>
      <c r="J656" s="79"/>
      <c r="M656" s="67"/>
    </row>
    <row r="657">
      <c r="B657" s="79"/>
      <c r="E657" s="67"/>
      <c r="F657" s="79"/>
      <c r="I657" s="67"/>
      <c r="J657" s="79"/>
      <c r="M657" s="67"/>
    </row>
    <row r="658">
      <c r="B658" s="79"/>
      <c r="E658" s="67"/>
      <c r="F658" s="79"/>
      <c r="I658" s="67"/>
      <c r="J658" s="79"/>
      <c r="M658" s="67"/>
    </row>
    <row r="659">
      <c r="B659" s="79"/>
      <c r="E659" s="67"/>
      <c r="F659" s="79"/>
      <c r="I659" s="67"/>
      <c r="J659" s="79"/>
      <c r="M659" s="67"/>
    </row>
    <row r="660">
      <c r="B660" s="79"/>
      <c r="E660" s="67"/>
      <c r="F660" s="79"/>
      <c r="I660" s="67"/>
      <c r="J660" s="79"/>
      <c r="M660" s="67"/>
    </row>
    <row r="661">
      <c r="B661" s="79"/>
      <c r="E661" s="67"/>
      <c r="F661" s="79"/>
      <c r="I661" s="67"/>
      <c r="J661" s="79"/>
      <c r="M661" s="67"/>
    </row>
    <row r="662">
      <c r="B662" s="79"/>
      <c r="E662" s="67"/>
      <c r="F662" s="79"/>
      <c r="I662" s="67"/>
      <c r="J662" s="79"/>
      <c r="M662" s="67"/>
    </row>
    <row r="663">
      <c r="B663" s="79"/>
      <c r="E663" s="67"/>
      <c r="F663" s="79"/>
      <c r="I663" s="67"/>
      <c r="J663" s="79"/>
      <c r="M663" s="67"/>
    </row>
    <row r="664">
      <c r="B664" s="79"/>
      <c r="E664" s="67"/>
      <c r="F664" s="79"/>
      <c r="I664" s="67"/>
      <c r="J664" s="79"/>
      <c r="M664" s="67"/>
    </row>
    <row r="665">
      <c r="B665" s="79"/>
      <c r="E665" s="67"/>
      <c r="F665" s="79"/>
      <c r="I665" s="67"/>
      <c r="J665" s="79"/>
      <c r="M665" s="67"/>
    </row>
    <row r="666">
      <c r="B666" s="79"/>
      <c r="E666" s="67"/>
      <c r="F666" s="79"/>
      <c r="I666" s="67"/>
      <c r="J666" s="79"/>
      <c r="M666" s="67"/>
    </row>
    <row r="667">
      <c r="B667" s="79"/>
      <c r="E667" s="67"/>
      <c r="F667" s="79"/>
      <c r="I667" s="67"/>
      <c r="J667" s="79"/>
      <c r="M667" s="67"/>
    </row>
    <row r="668">
      <c r="B668" s="79"/>
      <c r="E668" s="67"/>
      <c r="F668" s="79"/>
      <c r="I668" s="67"/>
      <c r="J668" s="79"/>
      <c r="M668" s="67"/>
    </row>
    <row r="669">
      <c r="B669" s="79"/>
      <c r="E669" s="67"/>
      <c r="F669" s="79"/>
      <c r="I669" s="67"/>
      <c r="J669" s="79"/>
      <c r="M669" s="67"/>
    </row>
    <row r="670">
      <c r="B670" s="79"/>
      <c r="E670" s="67"/>
      <c r="F670" s="79"/>
      <c r="I670" s="67"/>
      <c r="J670" s="79"/>
      <c r="M670" s="67"/>
    </row>
    <row r="671">
      <c r="B671" s="79"/>
      <c r="E671" s="67"/>
      <c r="F671" s="79"/>
      <c r="I671" s="67"/>
      <c r="J671" s="79"/>
      <c r="M671" s="67"/>
    </row>
    <row r="672">
      <c r="B672" s="79"/>
      <c r="E672" s="67"/>
      <c r="F672" s="79"/>
      <c r="I672" s="67"/>
      <c r="J672" s="79"/>
      <c r="M672" s="67"/>
    </row>
    <row r="673">
      <c r="B673" s="79"/>
      <c r="E673" s="67"/>
      <c r="F673" s="79"/>
      <c r="I673" s="67"/>
      <c r="J673" s="79"/>
      <c r="M673" s="67"/>
    </row>
    <row r="674">
      <c r="B674" s="79"/>
      <c r="E674" s="67"/>
      <c r="F674" s="79"/>
      <c r="I674" s="67"/>
      <c r="J674" s="79"/>
      <c r="M674" s="67"/>
    </row>
    <row r="675">
      <c r="B675" s="79"/>
      <c r="E675" s="67"/>
      <c r="F675" s="79"/>
      <c r="I675" s="67"/>
      <c r="J675" s="79"/>
      <c r="M675" s="67"/>
    </row>
    <row r="676">
      <c r="B676" s="79"/>
      <c r="E676" s="67"/>
      <c r="F676" s="79"/>
      <c r="I676" s="67"/>
      <c r="J676" s="79"/>
      <c r="M676" s="67"/>
    </row>
    <row r="677">
      <c r="B677" s="79"/>
      <c r="E677" s="67"/>
      <c r="F677" s="79"/>
      <c r="I677" s="67"/>
      <c r="J677" s="79"/>
      <c r="M677" s="67"/>
    </row>
    <row r="678">
      <c r="B678" s="79"/>
      <c r="E678" s="67"/>
      <c r="F678" s="79"/>
      <c r="I678" s="67"/>
      <c r="J678" s="79"/>
      <c r="M678" s="67"/>
    </row>
    <row r="679">
      <c r="B679" s="79"/>
      <c r="E679" s="67"/>
      <c r="F679" s="79"/>
      <c r="I679" s="67"/>
      <c r="J679" s="79"/>
      <c r="M679" s="67"/>
    </row>
    <row r="680">
      <c r="B680" s="79"/>
      <c r="E680" s="67"/>
      <c r="F680" s="79"/>
      <c r="I680" s="67"/>
      <c r="J680" s="79"/>
      <c r="M680" s="67"/>
    </row>
    <row r="681">
      <c r="B681" s="79"/>
      <c r="E681" s="67"/>
      <c r="F681" s="79"/>
      <c r="I681" s="67"/>
      <c r="J681" s="79"/>
      <c r="M681" s="67"/>
    </row>
    <row r="682">
      <c r="B682" s="79"/>
      <c r="E682" s="67"/>
      <c r="F682" s="79"/>
      <c r="I682" s="67"/>
      <c r="J682" s="79"/>
      <c r="M682" s="67"/>
    </row>
    <row r="683">
      <c r="B683" s="79"/>
      <c r="E683" s="67"/>
      <c r="F683" s="79"/>
      <c r="I683" s="67"/>
      <c r="J683" s="79"/>
      <c r="M683" s="67"/>
    </row>
    <row r="684">
      <c r="B684" s="79"/>
      <c r="E684" s="67"/>
      <c r="F684" s="79"/>
      <c r="I684" s="67"/>
      <c r="J684" s="79"/>
      <c r="M684" s="67"/>
    </row>
    <row r="685">
      <c r="B685" s="79"/>
      <c r="E685" s="67"/>
      <c r="F685" s="79"/>
      <c r="I685" s="67"/>
      <c r="J685" s="79"/>
      <c r="M685" s="67"/>
    </row>
    <row r="686">
      <c r="B686" s="79"/>
      <c r="E686" s="67"/>
      <c r="F686" s="79"/>
      <c r="I686" s="67"/>
      <c r="J686" s="79"/>
      <c r="M686" s="67"/>
    </row>
    <row r="687">
      <c r="B687" s="79"/>
      <c r="E687" s="67"/>
      <c r="F687" s="79"/>
      <c r="I687" s="67"/>
      <c r="J687" s="79"/>
      <c r="M687" s="67"/>
    </row>
    <row r="688">
      <c r="B688" s="79"/>
      <c r="E688" s="67"/>
      <c r="F688" s="79"/>
      <c r="I688" s="67"/>
      <c r="J688" s="79"/>
      <c r="M688" s="67"/>
    </row>
    <row r="689">
      <c r="B689" s="79"/>
      <c r="E689" s="67"/>
      <c r="F689" s="79"/>
      <c r="I689" s="67"/>
      <c r="J689" s="79"/>
      <c r="M689" s="67"/>
    </row>
    <row r="690">
      <c r="B690" s="79"/>
      <c r="E690" s="67"/>
      <c r="F690" s="79"/>
      <c r="I690" s="67"/>
      <c r="J690" s="79"/>
      <c r="M690" s="67"/>
    </row>
    <row r="691">
      <c r="B691" s="79"/>
      <c r="E691" s="67"/>
      <c r="F691" s="79"/>
      <c r="I691" s="67"/>
      <c r="J691" s="79"/>
      <c r="M691" s="67"/>
    </row>
    <row r="692">
      <c r="B692" s="79"/>
      <c r="E692" s="67"/>
      <c r="F692" s="79"/>
      <c r="I692" s="67"/>
      <c r="J692" s="79"/>
      <c r="M692" s="67"/>
    </row>
    <row r="693">
      <c r="B693" s="79"/>
      <c r="E693" s="67"/>
      <c r="F693" s="79"/>
      <c r="I693" s="67"/>
      <c r="J693" s="79"/>
      <c r="M693" s="67"/>
    </row>
    <row r="694">
      <c r="B694" s="79"/>
      <c r="E694" s="67"/>
      <c r="F694" s="79"/>
      <c r="I694" s="67"/>
      <c r="J694" s="79"/>
      <c r="M694" s="67"/>
    </row>
    <row r="695">
      <c r="B695" s="79"/>
      <c r="E695" s="67"/>
      <c r="F695" s="79"/>
      <c r="I695" s="67"/>
      <c r="J695" s="79"/>
      <c r="M695" s="67"/>
    </row>
    <row r="696">
      <c r="B696" s="79"/>
      <c r="E696" s="67"/>
      <c r="F696" s="79"/>
      <c r="I696" s="67"/>
      <c r="J696" s="79"/>
      <c r="M696" s="67"/>
    </row>
    <row r="697">
      <c r="B697" s="79"/>
      <c r="E697" s="67"/>
      <c r="F697" s="79"/>
      <c r="I697" s="67"/>
      <c r="J697" s="79"/>
      <c r="M697" s="67"/>
    </row>
    <row r="698">
      <c r="B698" s="79"/>
      <c r="E698" s="67"/>
      <c r="F698" s="79"/>
      <c r="I698" s="67"/>
      <c r="J698" s="79"/>
      <c r="M698" s="67"/>
    </row>
    <row r="699">
      <c r="B699" s="79"/>
      <c r="E699" s="67"/>
      <c r="F699" s="79"/>
      <c r="I699" s="67"/>
      <c r="J699" s="79"/>
      <c r="M699" s="67"/>
    </row>
    <row r="700">
      <c r="B700" s="79"/>
      <c r="E700" s="67"/>
      <c r="F700" s="79"/>
      <c r="I700" s="67"/>
      <c r="J700" s="79"/>
      <c r="M700" s="67"/>
    </row>
    <row r="701">
      <c r="B701" s="79"/>
      <c r="E701" s="67"/>
      <c r="F701" s="79"/>
      <c r="I701" s="67"/>
      <c r="J701" s="79"/>
      <c r="M701" s="67"/>
    </row>
    <row r="702">
      <c r="B702" s="79"/>
      <c r="E702" s="67"/>
      <c r="F702" s="79"/>
      <c r="I702" s="67"/>
      <c r="J702" s="79"/>
      <c r="M702" s="67"/>
    </row>
    <row r="703">
      <c r="B703" s="79"/>
      <c r="E703" s="67"/>
      <c r="F703" s="79"/>
      <c r="I703" s="67"/>
      <c r="J703" s="79"/>
      <c r="M703" s="67"/>
    </row>
    <row r="704">
      <c r="B704" s="79"/>
      <c r="E704" s="67"/>
      <c r="F704" s="79"/>
      <c r="I704" s="67"/>
      <c r="J704" s="79"/>
      <c r="M704" s="67"/>
    </row>
    <row r="705">
      <c r="B705" s="79"/>
      <c r="E705" s="67"/>
      <c r="F705" s="79"/>
      <c r="I705" s="67"/>
      <c r="J705" s="79"/>
      <c r="M705" s="67"/>
    </row>
    <row r="706">
      <c r="B706" s="79"/>
      <c r="E706" s="67"/>
      <c r="F706" s="79"/>
      <c r="I706" s="67"/>
      <c r="J706" s="79"/>
      <c r="M706" s="67"/>
    </row>
    <row r="707">
      <c r="B707" s="79"/>
      <c r="E707" s="67"/>
      <c r="F707" s="79"/>
      <c r="I707" s="67"/>
      <c r="J707" s="79"/>
      <c r="M707" s="67"/>
    </row>
    <row r="708">
      <c r="B708" s="79"/>
      <c r="E708" s="67"/>
      <c r="F708" s="79"/>
      <c r="I708" s="67"/>
      <c r="J708" s="79"/>
      <c r="M708" s="67"/>
    </row>
    <row r="709">
      <c r="B709" s="79"/>
      <c r="E709" s="67"/>
      <c r="F709" s="79"/>
      <c r="I709" s="67"/>
      <c r="J709" s="79"/>
      <c r="M709" s="67"/>
    </row>
    <row r="710">
      <c r="B710" s="79"/>
      <c r="E710" s="67"/>
      <c r="F710" s="79"/>
      <c r="I710" s="67"/>
      <c r="J710" s="79"/>
      <c r="M710" s="67"/>
    </row>
    <row r="711">
      <c r="B711" s="79"/>
      <c r="E711" s="67"/>
      <c r="F711" s="79"/>
      <c r="I711" s="67"/>
      <c r="J711" s="79"/>
      <c r="M711" s="67"/>
    </row>
    <row r="712">
      <c r="B712" s="79"/>
      <c r="E712" s="67"/>
      <c r="F712" s="79"/>
      <c r="I712" s="67"/>
      <c r="J712" s="79"/>
      <c r="M712" s="67"/>
    </row>
    <row r="713">
      <c r="B713" s="79"/>
      <c r="E713" s="67"/>
      <c r="F713" s="79"/>
      <c r="I713" s="67"/>
      <c r="J713" s="79"/>
      <c r="M713" s="67"/>
    </row>
    <row r="714">
      <c r="B714" s="79"/>
      <c r="E714" s="67"/>
      <c r="F714" s="79"/>
      <c r="I714" s="67"/>
      <c r="J714" s="79"/>
      <c r="M714" s="67"/>
    </row>
    <row r="715">
      <c r="B715" s="79"/>
      <c r="E715" s="67"/>
      <c r="F715" s="79"/>
      <c r="I715" s="67"/>
      <c r="J715" s="79"/>
      <c r="M715" s="67"/>
    </row>
    <row r="716">
      <c r="B716" s="79"/>
      <c r="E716" s="67"/>
      <c r="F716" s="79"/>
      <c r="I716" s="67"/>
      <c r="J716" s="79"/>
      <c r="M716" s="67"/>
    </row>
    <row r="717">
      <c r="B717" s="79"/>
      <c r="E717" s="67"/>
      <c r="F717" s="79"/>
      <c r="I717" s="67"/>
      <c r="J717" s="79"/>
      <c r="M717" s="67"/>
    </row>
    <row r="718">
      <c r="B718" s="79"/>
      <c r="E718" s="67"/>
      <c r="F718" s="79"/>
      <c r="I718" s="67"/>
      <c r="J718" s="79"/>
      <c r="M718" s="67"/>
    </row>
    <row r="719">
      <c r="B719" s="79"/>
      <c r="E719" s="67"/>
      <c r="F719" s="79"/>
      <c r="I719" s="67"/>
      <c r="J719" s="79"/>
      <c r="M719" s="67"/>
    </row>
    <row r="720">
      <c r="B720" s="79"/>
      <c r="E720" s="67"/>
      <c r="F720" s="79"/>
      <c r="I720" s="67"/>
      <c r="J720" s="79"/>
      <c r="M720" s="67"/>
    </row>
    <row r="721">
      <c r="B721" s="79"/>
      <c r="E721" s="67"/>
      <c r="F721" s="79"/>
      <c r="I721" s="67"/>
      <c r="J721" s="79"/>
      <c r="M721" s="67"/>
    </row>
    <row r="722">
      <c r="B722" s="79"/>
      <c r="E722" s="67"/>
      <c r="F722" s="79"/>
      <c r="I722" s="67"/>
      <c r="J722" s="79"/>
      <c r="M722" s="67"/>
    </row>
    <row r="723">
      <c r="B723" s="79"/>
      <c r="E723" s="67"/>
      <c r="F723" s="79"/>
      <c r="I723" s="67"/>
      <c r="J723" s="79"/>
      <c r="M723" s="67"/>
    </row>
    <row r="724">
      <c r="B724" s="79"/>
      <c r="E724" s="67"/>
      <c r="F724" s="79"/>
      <c r="I724" s="67"/>
      <c r="J724" s="79"/>
      <c r="M724" s="67"/>
    </row>
    <row r="725">
      <c r="B725" s="79"/>
      <c r="E725" s="67"/>
      <c r="F725" s="79"/>
      <c r="I725" s="67"/>
      <c r="J725" s="79"/>
      <c r="M725" s="67"/>
    </row>
    <row r="726">
      <c r="B726" s="79"/>
      <c r="E726" s="67"/>
      <c r="F726" s="79"/>
      <c r="I726" s="67"/>
      <c r="J726" s="79"/>
      <c r="M726" s="67"/>
    </row>
    <row r="727">
      <c r="B727" s="79"/>
      <c r="E727" s="67"/>
      <c r="F727" s="79"/>
      <c r="I727" s="67"/>
      <c r="J727" s="79"/>
      <c r="M727" s="67"/>
    </row>
    <row r="728">
      <c r="B728" s="79"/>
      <c r="E728" s="67"/>
      <c r="F728" s="79"/>
      <c r="I728" s="67"/>
      <c r="J728" s="79"/>
      <c r="M728" s="67"/>
    </row>
    <row r="729">
      <c r="B729" s="79"/>
      <c r="E729" s="67"/>
      <c r="F729" s="79"/>
      <c r="I729" s="67"/>
      <c r="J729" s="79"/>
      <c r="M729" s="67"/>
    </row>
    <row r="730">
      <c r="B730" s="79"/>
      <c r="E730" s="67"/>
      <c r="F730" s="79"/>
      <c r="I730" s="67"/>
      <c r="J730" s="79"/>
      <c r="M730" s="67"/>
    </row>
    <row r="731">
      <c r="B731" s="79"/>
      <c r="E731" s="67"/>
      <c r="F731" s="79"/>
      <c r="I731" s="67"/>
      <c r="J731" s="79"/>
      <c r="M731" s="67"/>
    </row>
    <row r="732">
      <c r="B732" s="79"/>
      <c r="E732" s="67"/>
      <c r="F732" s="79"/>
      <c r="I732" s="67"/>
      <c r="J732" s="79"/>
      <c r="M732" s="67"/>
    </row>
    <row r="733">
      <c r="B733" s="79"/>
      <c r="E733" s="67"/>
      <c r="F733" s="79"/>
      <c r="I733" s="67"/>
      <c r="J733" s="79"/>
      <c r="M733" s="67"/>
    </row>
    <row r="734">
      <c r="B734" s="79"/>
      <c r="E734" s="67"/>
      <c r="F734" s="79"/>
      <c r="I734" s="67"/>
      <c r="J734" s="79"/>
      <c r="M734" s="67"/>
    </row>
    <row r="735">
      <c r="B735" s="79"/>
      <c r="E735" s="67"/>
      <c r="F735" s="79"/>
      <c r="I735" s="67"/>
      <c r="J735" s="79"/>
      <c r="M735" s="67"/>
    </row>
    <row r="736">
      <c r="B736" s="79"/>
      <c r="E736" s="67"/>
      <c r="F736" s="79"/>
      <c r="I736" s="67"/>
      <c r="J736" s="79"/>
      <c r="M736" s="67"/>
    </row>
    <row r="737">
      <c r="B737" s="79"/>
      <c r="E737" s="67"/>
      <c r="F737" s="79"/>
      <c r="I737" s="67"/>
      <c r="J737" s="79"/>
      <c r="M737" s="67"/>
    </row>
    <row r="738">
      <c r="B738" s="79"/>
      <c r="E738" s="67"/>
      <c r="F738" s="79"/>
      <c r="I738" s="67"/>
      <c r="J738" s="79"/>
      <c r="M738" s="67"/>
    </row>
    <row r="739">
      <c r="B739" s="79"/>
      <c r="E739" s="67"/>
      <c r="F739" s="79"/>
      <c r="I739" s="67"/>
      <c r="J739" s="79"/>
      <c r="M739" s="67"/>
    </row>
    <row r="740">
      <c r="B740" s="79"/>
      <c r="E740" s="67"/>
      <c r="F740" s="79"/>
      <c r="I740" s="67"/>
      <c r="J740" s="79"/>
      <c r="M740" s="67"/>
    </row>
    <row r="741">
      <c r="B741" s="79"/>
      <c r="E741" s="67"/>
      <c r="F741" s="79"/>
      <c r="I741" s="67"/>
      <c r="J741" s="79"/>
      <c r="M741" s="67"/>
    </row>
    <row r="742">
      <c r="B742" s="79"/>
      <c r="E742" s="67"/>
      <c r="F742" s="79"/>
      <c r="I742" s="67"/>
      <c r="J742" s="79"/>
      <c r="M742" s="67"/>
    </row>
    <row r="743">
      <c r="B743" s="79"/>
      <c r="E743" s="67"/>
      <c r="F743" s="79"/>
      <c r="I743" s="67"/>
      <c r="J743" s="79"/>
      <c r="M743" s="67"/>
    </row>
    <row r="744">
      <c r="B744" s="79"/>
      <c r="E744" s="67"/>
      <c r="F744" s="79"/>
      <c r="I744" s="67"/>
      <c r="J744" s="79"/>
      <c r="M744" s="67"/>
    </row>
    <row r="745">
      <c r="B745" s="79"/>
      <c r="E745" s="67"/>
      <c r="F745" s="79"/>
      <c r="I745" s="67"/>
      <c r="J745" s="79"/>
      <c r="M745" s="67"/>
    </row>
    <row r="746">
      <c r="B746" s="79"/>
      <c r="E746" s="67"/>
      <c r="F746" s="79"/>
      <c r="I746" s="67"/>
      <c r="J746" s="79"/>
      <c r="M746" s="67"/>
    </row>
    <row r="747">
      <c r="B747" s="79"/>
      <c r="E747" s="67"/>
      <c r="F747" s="79"/>
      <c r="I747" s="67"/>
      <c r="J747" s="79"/>
      <c r="M747" s="67"/>
    </row>
    <row r="748">
      <c r="B748" s="79"/>
      <c r="E748" s="67"/>
      <c r="F748" s="79"/>
      <c r="I748" s="67"/>
      <c r="J748" s="79"/>
      <c r="M748" s="67"/>
    </row>
    <row r="749">
      <c r="B749" s="79"/>
      <c r="E749" s="67"/>
      <c r="F749" s="79"/>
      <c r="I749" s="67"/>
      <c r="J749" s="79"/>
      <c r="M749" s="67"/>
    </row>
    <row r="750">
      <c r="B750" s="79"/>
      <c r="E750" s="67"/>
      <c r="F750" s="79"/>
      <c r="I750" s="67"/>
      <c r="J750" s="79"/>
      <c r="M750" s="67"/>
    </row>
    <row r="751">
      <c r="B751" s="79"/>
      <c r="E751" s="67"/>
      <c r="F751" s="79"/>
      <c r="I751" s="67"/>
      <c r="J751" s="79"/>
      <c r="M751" s="67"/>
    </row>
    <row r="752">
      <c r="B752" s="79"/>
      <c r="E752" s="67"/>
      <c r="F752" s="79"/>
      <c r="I752" s="67"/>
      <c r="J752" s="79"/>
      <c r="M752" s="67"/>
    </row>
    <row r="753">
      <c r="B753" s="79"/>
      <c r="E753" s="67"/>
      <c r="F753" s="79"/>
      <c r="I753" s="67"/>
      <c r="J753" s="79"/>
      <c r="M753" s="67"/>
    </row>
    <row r="754">
      <c r="B754" s="79"/>
      <c r="E754" s="67"/>
      <c r="F754" s="79"/>
      <c r="I754" s="67"/>
      <c r="J754" s="79"/>
      <c r="M754" s="67"/>
    </row>
    <row r="755">
      <c r="B755" s="79"/>
      <c r="E755" s="67"/>
      <c r="F755" s="79"/>
      <c r="I755" s="67"/>
      <c r="J755" s="79"/>
      <c r="M755" s="67"/>
    </row>
    <row r="756">
      <c r="B756" s="79"/>
      <c r="E756" s="67"/>
      <c r="F756" s="79"/>
      <c r="I756" s="67"/>
      <c r="J756" s="79"/>
      <c r="M756" s="67"/>
    </row>
    <row r="757">
      <c r="B757" s="79"/>
      <c r="E757" s="67"/>
      <c r="F757" s="79"/>
      <c r="I757" s="67"/>
      <c r="J757" s="79"/>
      <c r="M757" s="67"/>
    </row>
    <row r="758">
      <c r="B758" s="79"/>
      <c r="E758" s="67"/>
      <c r="F758" s="79"/>
      <c r="I758" s="67"/>
      <c r="J758" s="79"/>
      <c r="M758" s="67"/>
    </row>
    <row r="759">
      <c r="B759" s="79"/>
      <c r="E759" s="67"/>
      <c r="F759" s="79"/>
      <c r="I759" s="67"/>
      <c r="J759" s="79"/>
      <c r="M759" s="67"/>
    </row>
    <row r="760">
      <c r="B760" s="79"/>
      <c r="E760" s="67"/>
      <c r="F760" s="79"/>
      <c r="I760" s="67"/>
      <c r="J760" s="79"/>
      <c r="M760" s="67"/>
    </row>
    <row r="761">
      <c r="B761" s="79"/>
      <c r="E761" s="67"/>
      <c r="F761" s="79"/>
      <c r="I761" s="67"/>
      <c r="J761" s="79"/>
      <c r="M761" s="67"/>
    </row>
    <row r="762">
      <c r="B762" s="79"/>
      <c r="E762" s="67"/>
      <c r="F762" s="79"/>
      <c r="I762" s="67"/>
      <c r="J762" s="79"/>
      <c r="M762" s="67"/>
    </row>
    <row r="763">
      <c r="B763" s="79"/>
      <c r="E763" s="67"/>
      <c r="F763" s="79"/>
      <c r="I763" s="67"/>
      <c r="J763" s="79"/>
      <c r="M763" s="67"/>
    </row>
    <row r="764">
      <c r="B764" s="79"/>
      <c r="E764" s="67"/>
      <c r="F764" s="79"/>
      <c r="I764" s="67"/>
      <c r="J764" s="79"/>
      <c r="M764" s="67"/>
    </row>
    <row r="765">
      <c r="B765" s="79"/>
      <c r="E765" s="67"/>
      <c r="F765" s="79"/>
      <c r="I765" s="67"/>
      <c r="J765" s="79"/>
      <c r="M765" s="67"/>
    </row>
    <row r="766">
      <c r="B766" s="79"/>
      <c r="E766" s="67"/>
      <c r="F766" s="79"/>
      <c r="I766" s="67"/>
      <c r="J766" s="79"/>
      <c r="M766" s="67"/>
    </row>
    <row r="767">
      <c r="B767" s="79"/>
      <c r="E767" s="67"/>
      <c r="F767" s="79"/>
      <c r="I767" s="67"/>
      <c r="J767" s="79"/>
      <c r="M767" s="67"/>
    </row>
    <row r="768">
      <c r="B768" s="79"/>
      <c r="E768" s="67"/>
      <c r="F768" s="79"/>
      <c r="I768" s="67"/>
      <c r="J768" s="79"/>
      <c r="M768" s="67"/>
    </row>
    <row r="769">
      <c r="B769" s="79"/>
      <c r="E769" s="67"/>
      <c r="F769" s="79"/>
      <c r="I769" s="67"/>
      <c r="J769" s="79"/>
      <c r="M769" s="67"/>
    </row>
    <row r="770">
      <c r="B770" s="79"/>
      <c r="E770" s="67"/>
      <c r="F770" s="79"/>
      <c r="I770" s="67"/>
      <c r="J770" s="79"/>
      <c r="M770" s="67"/>
    </row>
    <row r="771">
      <c r="B771" s="79"/>
      <c r="E771" s="67"/>
      <c r="F771" s="79"/>
      <c r="I771" s="67"/>
      <c r="J771" s="79"/>
      <c r="M771" s="67"/>
    </row>
    <row r="772">
      <c r="B772" s="79"/>
      <c r="E772" s="67"/>
      <c r="F772" s="79"/>
      <c r="I772" s="67"/>
      <c r="J772" s="79"/>
      <c r="M772" s="67"/>
    </row>
    <row r="773">
      <c r="B773" s="79"/>
      <c r="E773" s="67"/>
      <c r="F773" s="79"/>
      <c r="I773" s="67"/>
      <c r="J773" s="79"/>
      <c r="M773" s="67"/>
    </row>
    <row r="774">
      <c r="B774" s="79"/>
      <c r="E774" s="67"/>
      <c r="F774" s="79"/>
      <c r="I774" s="67"/>
      <c r="J774" s="79"/>
      <c r="M774" s="67"/>
    </row>
    <row r="775">
      <c r="B775" s="79"/>
      <c r="E775" s="67"/>
      <c r="F775" s="79"/>
      <c r="I775" s="67"/>
      <c r="J775" s="79"/>
      <c r="M775" s="67"/>
    </row>
    <row r="776">
      <c r="B776" s="79"/>
      <c r="E776" s="67"/>
      <c r="F776" s="79"/>
      <c r="I776" s="67"/>
      <c r="J776" s="79"/>
      <c r="M776" s="67"/>
    </row>
    <row r="777">
      <c r="B777" s="79"/>
      <c r="E777" s="67"/>
      <c r="F777" s="79"/>
      <c r="I777" s="67"/>
      <c r="J777" s="79"/>
      <c r="M777" s="67"/>
    </row>
    <row r="778">
      <c r="B778" s="79"/>
      <c r="E778" s="67"/>
      <c r="F778" s="79"/>
      <c r="I778" s="67"/>
      <c r="J778" s="79"/>
      <c r="M778" s="67"/>
    </row>
    <row r="779">
      <c r="B779" s="79"/>
      <c r="E779" s="67"/>
      <c r="F779" s="79"/>
      <c r="I779" s="67"/>
      <c r="J779" s="79"/>
      <c r="M779" s="67"/>
    </row>
    <row r="780">
      <c r="B780" s="79"/>
      <c r="E780" s="67"/>
      <c r="F780" s="79"/>
      <c r="I780" s="67"/>
      <c r="J780" s="79"/>
      <c r="M780" s="67"/>
    </row>
    <row r="781">
      <c r="B781" s="79"/>
      <c r="E781" s="67"/>
      <c r="F781" s="79"/>
      <c r="I781" s="67"/>
      <c r="J781" s="79"/>
      <c r="M781" s="67"/>
    </row>
    <row r="782">
      <c r="B782" s="79"/>
      <c r="E782" s="67"/>
      <c r="F782" s="79"/>
      <c r="I782" s="67"/>
      <c r="J782" s="79"/>
      <c r="M782" s="67"/>
    </row>
    <row r="783">
      <c r="B783" s="79"/>
      <c r="E783" s="67"/>
      <c r="F783" s="79"/>
      <c r="I783" s="67"/>
      <c r="J783" s="79"/>
      <c r="M783" s="67"/>
    </row>
    <row r="784">
      <c r="B784" s="79"/>
      <c r="E784" s="67"/>
      <c r="F784" s="79"/>
      <c r="I784" s="67"/>
      <c r="J784" s="79"/>
      <c r="M784" s="67"/>
    </row>
    <row r="785">
      <c r="B785" s="79"/>
      <c r="E785" s="67"/>
      <c r="F785" s="79"/>
      <c r="I785" s="67"/>
      <c r="J785" s="79"/>
      <c r="M785" s="67"/>
    </row>
    <row r="786">
      <c r="B786" s="79"/>
      <c r="E786" s="67"/>
      <c r="F786" s="79"/>
      <c r="I786" s="67"/>
      <c r="J786" s="79"/>
      <c r="M786" s="67"/>
    </row>
    <row r="787">
      <c r="B787" s="79"/>
      <c r="E787" s="67"/>
      <c r="F787" s="79"/>
      <c r="I787" s="67"/>
      <c r="J787" s="79"/>
      <c r="M787" s="67"/>
    </row>
    <row r="788">
      <c r="B788" s="79"/>
      <c r="E788" s="67"/>
      <c r="F788" s="79"/>
      <c r="I788" s="67"/>
      <c r="J788" s="79"/>
      <c r="M788" s="67"/>
    </row>
    <row r="789">
      <c r="B789" s="79"/>
      <c r="E789" s="67"/>
      <c r="F789" s="79"/>
      <c r="I789" s="67"/>
      <c r="J789" s="79"/>
      <c r="M789" s="67"/>
    </row>
    <row r="790">
      <c r="B790" s="79"/>
      <c r="E790" s="67"/>
      <c r="F790" s="79"/>
      <c r="I790" s="67"/>
      <c r="J790" s="79"/>
      <c r="M790" s="67"/>
    </row>
    <row r="791">
      <c r="B791" s="79"/>
      <c r="E791" s="67"/>
      <c r="F791" s="79"/>
      <c r="I791" s="67"/>
      <c r="J791" s="79"/>
      <c r="M791" s="67"/>
    </row>
    <row r="792">
      <c r="B792" s="79"/>
      <c r="E792" s="67"/>
      <c r="F792" s="79"/>
      <c r="I792" s="67"/>
      <c r="J792" s="79"/>
      <c r="M792" s="67"/>
    </row>
    <row r="793">
      <c r="B793" s="79"/>
      <c r="E793" s="67"/>
      <c r="F793" s="79"/>
      <c r="I793" s="67"/>
      <c r="J793" s="79"/>
      <c r="M793" s="67"/>
    </row>
    <row r="794">
      <c r="B794" s="79"/>
      <c r="E794" s="67"/>
      <c r="F794" s="79"/>
      <c r="I794" s="67"/>
      <c r="J794" s="79"/>
      <c r="M794" s="67"/>
    </row>
    <row r="795">
      <c r="B795" s="79"/>
      <c r="E795" s="67"/>
      <c r="F795" s="79"/>
      <c r="I795" s="67"/>
      <c r="J795" s="79"/>
      <c r="M795" s="67"/>
    </row>
    <row r="796">
      <c r="B796" s="79"/>
      <c r="E796" s="67"/>
      <c r="F796" s="79"/>
      <c r="I796" s="67"/>
      <c r="J796" s="79"/>
      <c r="M796" s="67"/>
    </row>
    <row r="797">
      <c r="B797" s="79"/>
      <c r="E797" s="67"/>
      <c r="F797" s="79"/>
      <c r="I797" s="67"/>
      <c r="J797" s="79"/>
      <c r="M797" s="67"/>
    </row>
    <row r="798">
      <c r="B798" s="79"/>
      <c r="E798" s="67"/>
      <c r="F798" s="79"/>
      <c r="I798" s="67"/>
      <c r="J798" s="79"/>
      <c r="M798" s="67"/>
    </row>
    <row r="799">
      <c r="B799" s="79"/>
      <c r="E799" s="67"/>
      <c r="F799" s="79"/>
      <c r="I799" s="67"/>
      <c r="J799" s="79"/>
      <c r="M799" s="67"/>
    </row>
    <row r="800">
      <c r="B800" s="79"/>
      <c r="E800" s="67"/>
      <c r="F800" s="79"/>
      <c r="I800" s="67"/>
      <c r="J800" s="79"/>
      <c r="M800" s="67"/>
    </row>
    <row r="801">
      <c r="B801" s="79"/>
      <c r="E801" s="67"/>
      <c r="F801" s="79"/>
      <c r="I801" s="67"/>
      <c r="J801" s="79"/>
      <c r="M801" s="67"/>
    </row>
    <row r="802">
      <c r="B802" s="79"/>
      <c r="E802" s="67"/>
      <c r="F802" s="79"/>
      <c r="I802" s="67"/>
      <c r="J802" s="79"/>
      <c r="M802" s="67"/>
    </row>
    <row r="803">
      <c r="B803" s="79"/>
      <c r="E803" s="67"/>
      <c r="F803" s="79"/>
      <c r="I803" s="67"/>
      <c r="J803" s="79"/>
      <c r="M803" s="67"/>
    </row>
    <row r="804">
      <c r="B804" s="79"/>
      <c r="E804" s="67"/>
      <c r="F804" s="79"/>
      <c r="I804" s="67"/>
      <c r="J804" s="79"/>
      <c r="M804" s="67"/>
    </row>
    <row r="805">
      <c r="B805" s="79"/>
      <c r="E805" s="67"/>
      <c r="F805" s="79"/>
      <c r="I805" s="67"/>
      <c r="J805" s="79"/>
      <c r="M805" s="67"/>
    </row>
    <row r="806">
      <c r="B806" s="79"/>
      <c r="E806" s="67"/>
      <c r="F806" s="79"/>
      <c r="I806" s="67"/>
      <c r="J806" s="79"/>
      <c r="M806" s="67"/>
    </row>
    <row r="807">
      <c r="B807" s="79"/>
      <c r="E807" s="67"/>
      <c r="F807" s="79"/>
      <c r="I807" s="67"/>
      <c r="J807" s="79"/>
      <c r="M807" s="67"/>
    </row>
    <row r="808">
      <c r="B808" s="79"/>
      <c r="E808" s="67"/>
      <c r="F808" s="79"/>
      <c r="I808" s="67"/>
      <c r="J808" s="79"/>
      <c r="M808" s="67"/>
    </row>
    <row r="809">
      <c r="B809" s="79"/>
      <c r="E809" s="67"/>
      <c r="F809" s="79"/>
      <c r="I809" s="67"/>
      <c r="J809" s="79"/>
      <c r="M809" s="67"/>
    </row>
    <row r="810">
      <c r="B810" s="79"/>
      <c r="E810" s="67"/>
      <c r="F810" s="79"/>
      <c r="I810" s="67"/>
      <c r="J810" s="79"/>
      <c r="M810" s="67"/>
    </row>
    <row r="811">
      <c r="B811" s="79"/>
      <c r="E811" s="67"/>
      <c r="F811" s="79"/>
      <c r="I811" s="67"/>
      <c r="J811" s="79"/>
      <c r="M811" s="67"/>
    </row>
    <row r="812">
      <c r="B812" s="79"/>
      <c r="E812" s="67"/>
      <c r="F812" s="79"/>
      <c r="I812" s="67"/>
      <c r="J812" s="79"/>
      <c r="M812" s="67"/>
    </row>
    <row r="813">
      <c r="B813" s="79"/>
      <c r="E813" s="67"/>
      <c r="F813" s="79"/>
      <c r="I813" s="67"/>
      <c r="J813" s="79"/>
      <c r="M813" s="67"/>
    </row>
    <row r="814">
      <c r="B814" s="79"/>
      <c r="E814" s="67"/>
      <c r="F814" s="79"/>
      <c r="I814" s="67"/>
      <c r="J814" s="79"/>
      <c r="M814" s="67"/>
    </row>
    <row r="815">
      <c r="B815" s="79"/>
      <c r="E815" s="67"/>
      <c r="F815" s="79"/>
      <c r="I815" s="67"/>
      <c r="J815" s="79"/>
      <c r="M815" s="67"/>
    </row>
    <row r="816">
      <c r="B816" s="79"/>
      <c r="E816" s="67"/>
      <c r="F816" s="79"/>
      <c r="I816" s="67"/>
      <c r="J816" s="79"/>
      <c r="M816" s="67"/>
    </row>
    <row r="817">
      <c r="B817" s="79"/>
      <c r="E817" s="67"/>
      <c r="F817" s="79"/>
      <c r="I817" s="67"/>
      <c r="J817" s="79"/>
      <c r="M817" s="67"/>
    </row>
    <row r="818">
      <c r="B818" s="79"/>
      <c r="E818" s="67"/>
      <c r="F818" s="79"/>
      <c r="I818" s="67"/>
      <c r="J818" s="79"/>
      <c r="M818" s="67"/>
    </row>
    <row r="819">
      <c r="B819" s="79"/>
      <c r="E819" s="67"/>
      <c r="F819" s="79"/>
      <c r="I819" s="67"/>
      <c r="J819" s="79"/>
      <c r="M819" s="67"/>
    </row>
    <row r="820">
      <c r="B820" s="79"/>
      <c r="E820" s="67"/>
      <c r="F820" s="79"/>
      <c r="I820" s="67"/>
      <c r="J820" s="79"/>
      <c r="M820" s="67"/>
    </row>
    <row r="821">
      <c r="B821" s="79"/>
      <c r="E821" s="67"/>
      <c r="F821" s="79"/>
      <c r="I821" s="67"/>
      <c r="J821" s="79"/>
      <c r="M821" s="67"/>
    </row>
    <row r="822">
      <c r="B822" s="79"/>
      <c r="E822" s="67"/>
      <c r="F822" s="79"/>
      <c r="I822" s="67"/>
      <c r="J822" s="79"/>
      <c r="M822" s="67"/>
    </row>
    <row r="823">
      <c r="B823" s="79"/>
      <c r="E823" s="67"/>
      <c r="F823" s="79"/>
      <c r="I823" s="67"/>
      <c r="J823" s="79"/>
      <c r="M823" s="67"/>
    </row>
    <row r="824">
      <c r="B824" s="79"/>
      <c r="E824" s="67"/>
      <c r="F824" s="79"/>
      <c r="I824" s="67"/>
      <c r="J824" s="79"/>
      <c r="M824" s="67"/>
    </row>
    <row r="825">
      <c r="B825" s="79"/>
      <c r="E825" s="67"/>
      <c r="F825" s="79"/>
      <c r="I825" s="67"/>
      <c r="J825" s="79"/>
      <c r="M825" s="67"/>
    </row>
    <row r="826">
      <c r="B826" s="79"/>
      <c r="E826" s="67"/>
      <c r="F826" s="79"/>
      <c r="I826" s="67"/>
      <c r="J826" s="79"/>
      <c r="M826" s="67"/>
    </row>
    <row r="827">
      <c r="B827" s="79"/>
      <c r="E827" s="67"/>
      <c r="F827" s="79"/>
      <c r="I827" s="67"/>
      <c r="J827" s="79"/>
      <c r="M827" s="67"/>
    </row>
    <row r="828">
      <c r="B828" s="79"/>
      <c r="E828" s="67"/>
      <c r="F828" s="79"/>
      <c r="I828" s="67"/>
      <c r="J828" s="79"/>
      <c r="M828" s="67"/>
    </row>
    <row r="829">
      <c r="B829" s="79"/>
      <c r="E829" s="67"/>
      <c r="F829" s="79"/>
      <c r="I829" s="67"/>
      <c r="J829" s="79"/>
      <c r="M829" s="67"/>
    </row>
    <row r="830">
      <c r="B830" s="79"/>
      <c r="E830" s="67"/>
      <c r="F830" s="79"/>
      <c r="I830" s="67"/>
      <c r="J830" s="79"/>
      <c r="M830" s="67"/>
    </row>
    <row r="831">
      <c r="B831" s="79"/>
      <c r="E831" s="67"/>
      <c r="F831" s="79"/>
      <c r="I831" s="67"/>
      <c r="J831" s="79"/>
      <c r="M831" s="67"/>
    </row>
    <row r="832">
      <c r="B832" s="79"/>
      <c r="E832" s="67"/>
      <c r="F832" s="79"/>
      <c r="I832" s="67"/>
      <c r="J832" s="79"/>
      <c r="M832" s="67"/>
    </row>
    <row r="833">
      <c r="B833" s="79"/>
      <c r="E833" s="67"/>
      <c r="F833" s="79"/>
      <c r="I833" s="67"/>
      <c r="J833" s="79"/>
      <c r="M833" s="67"/>
    </row>
    <row r="834">
      <c r="B834" s="79"/>
      <c r="E834" s="67"/>
      <c r="F834" s="79"/>
      <c r="I834" s="67"/>
      <c r="J834" s="79"/>
      <c r="M834" s="67"/>
    </row>
    <row r="835">
      <c r="B835" s="79"/>
      <c r="E835" s="67"/>
      <c r="F835" s="79"/>
      <c r="I835" s="67"/>
      <c r="J835" s="79"/>
      <c r="M835" s="67"/>
    </row>
    <row r="836">
      <c r="B836" s="79"/>
      <c r="E836" s="67"/>
      <c r="F836" s="79"/>
      <c r="I836" s="67"/>
      <c r="J836" s="79"/>
      <c r="M836" s="67"/>
    </row>
    <row r="837">
      <c r="B837" s="79"/>
      <c r="E837" s="67"/>
      <c r="F837" s="79"/>
      <c r="I837" s="67"/>
      <c r="J837" s="79"/>
      <c r="M837" s="67"/>
    </row>
    <row r="838">
      <c r="B838" s="79"/>
      <c r="E838" s="67"/>
      <c r="F838" s="79"/>
      <c r="I838" s="67"/>
      <c r="J838" s="79"/>
      <c r="M838" s="67"/>
    </row>
    <row r="839">
      <c r="B839" s="79"/>
      <c r="E839" s="67"/>
      <c r="F839" s="79"/>
      <c r="I839" s="67"/>
      <c r="J839" s="79"/>
      <c r="M839" s="67"/>
    </row>
    <row r="840">
      <c r="B840" s="79"/>
      <c r="E840" s="67"/>
      <c r="F840" s="79"/>
      <c r="I840" s="67"/>
      <c r="J840" s="79"/>
      <c r="M840" s="67"/>
    </row>
    <row r="841">
      <c r="B841" s="79"/>
      <c r="E841" s="67"/>
      <c r="F841" s="79"/>
      <c r="I841" s="67"/>
      <c r="J841" s="79"/>
      <c r="M841" s="67"/>
    </row>
    <row r="842">
      <c r="B842" s="79"/>
      <c r="E842" s="67"/>
      <c r="F842" s="79"/>
      <c r="I842" s="67"/>
      <c r="J842" s="79"/>
      <c r="M842" s="67"/>
    </row>
    <row r="843">
      <c r="B843" s="79"/>
      <c r="E843" s="67"/>
      <c r="F843" s="79"/>
      <c r="I843" s="67"/>
      <c r="J843" s="79"/>
      <c r="M843" s="67"/>
    </row>
    <row r="844">
      <c r="B844" s="79"/>
      <c r="E844" s="67"/>
      <c r="F844" s="79"/>
      <c r="I844" s="67"/>
      <c r="J844" s="79"/>
      <c r="M844" s="67"/>
    </row>
    <row r="845">
      <c r="B845" s="79"/>
      <c r="E845" s="67"/>
      <c r="F845" s="79"/>
      <c r="I845" s="67"/>
      <c r="J845" s="79"/>
      <c r="M845" s="67"/>
    </row>
    <row r="846">
      <c r="B846" s="79"/>
      <c r="E846" s="67"/>
      <c r="F846" s="79"/>
      <c r="I846" s="67"/>
      <c r="J846" s="79"/>
      <c r="M846" s="67"/>
    </row>
    <row r="847">
      <c r="B847" s="79"/>
      <c r="E847" s="67"/>
      <c r="F847" s="79"/>
      <c r="I847" s="67"/>
      <c r="J847" s="79"/>
      <c r="M847" s="67"/>
    </row>
    <row r="848">
      <c r="B848" s="79"/>
      <c r="E848" s="67"/>
      <c r="F848" s="79"/>
      <c r="I848" s="67"/>
      <c r="J848" s="79"/>
      <c r="M848" s="67"/>
    </row>
    <row r="849">
      <c r="B849" s="79"/>
      <c r="E849" s="67"/>
      <c r="F849" s="79"/>
      <c r="I849" s="67"/>
      <c r="J849" s="79"/>
      <c r="M849" s="67"/>
    </row>
    <row r="850">
      <c r="B850" s="79"/>
      <c r="E850" s="67"/>
      <c r="F850" s="79"/>
      <c r="I850" s="67"/>
      <c r="J850" s="79"/>
      <c r="M850" s="67"/>
    </row>
    <row r="851">
      <c r="B851" s="79"/>
      <c r="E851" s="67"/>
      <c r="F851" s="79"/>
      <c r="I851" s="67"/>
      <c r="J851" s="79"/>
      <c r="M851" s="67"/>
    </row>
    <row r="852">
      <c r="B852" s="79"/>
      <c r="E852" s="67"/>
      <c r="F852" s="79"/>
      <c r="I852" s="67"/>
      <c r="J852" s="79"/>
      <c r="M852" s="67"/>
    </row>
    <row r="853">
      <c r="B853" s="79"/>
      <c r="E853" s="67"/>
      <c r="F853" s="79"/>
      <c r="I853" s="67"/>
      <c r="J853" s="79"/>
      <c r="M853" s="67"/>
    </row>
    <row r="854">
      <c r="B854" s="79"/>
      <c r="E854" s="67"/>
      <c r="F854" s="79"/>
      <c r="I854" s="67"/>
      <c r="J854" s="79"/>
      <c r="M854" s="67"/>
    </row>
    <row r="855">
      <c r="B855" s="79"/>
      <c r="E855" s="67"/>
      <c r="F855" s="79"/>
      <c r="I855" s="67"/>
      <c r="J855" s="79"/>
      <c r="M855" s="67"/>
    </row>
    <row r="856">
      <c r="B856" s="79"/>
      <c r="E856" s="67"/>
      <c r="F856" s="79"/>
      <c r="I856" s="67"/>
      <c r="J856" s="79"/>
      <c r="M856" s="67"/>
    </row>
    <row r="857">
      <c r="B857" s="79"/>
      <c r="E857" s="67"/>
      <c r="F857" s="79"/>
      <c r="I857" s="67"/>
      <c r="J857" s="79"/>
      <c r="M857" s="67"/>
    </row>
    <row r="858">
      <c r="B858" s="79"/>
      <c r="E858" s="67"/>
      <c r="F858" s="79"/>
      <c r="I858" s="67"/>
      <c r="J858" s="79"/>
      <c r="M858" s="67"/>
    </row>
    <row r="859">
      <c r="B859" s="79"/>
      <c r="E859" s="67"/>
      <c r="F859" s="79"/>
      <c r="I859" s="67"/>
      <c r="J859" s="79"/>
      <c r="M859" s="67"/>
    </row>
    <row r="860">
      <c r="B860" s="79"/>
      <c r="E860" s="67"/>
      <c r="F860" s="79"/>
      <c r="I860" s="67"/>
      <c r="J860" s="79"/>
      <c r="M860" s="67"/>
    </row>
    <row r="861">
      <c r="B861" s="79"/>
      <c r="E861" s="67"/>
      <c r="F861" s="79"/>
      <c r="I861" s="67"/>
      <c r="J861" s="79"/>
      <c r="M861" s="67"/>
    </row>
    <row r="862">
      <c r="B862" s="79"/>
      <c r="E862" s="67"/>
      <c r="F862" s="79"/>
      <c r="I862" s="67"/>
      <c r="J862" s="79"/>
      <c r="M862" s="67"/>
    </row>
    <row r="863">
      <c r="B863" s="79"/>
      <c r="E863" s="67"/>
      <c r="F863" s="79"/>
      <c r="I863" s="67"/>
      <c r="J863" s="79"/>
      <c r="M863" s="67"/>
    </row>
    <row r="864">
      <c r="B864" s="79"/>
      <c r="E864" s="67"/>
      <c r="F864" s="79"/>
      <c r="I864" s="67"/>
      <c r="J864" s="79"/>
      <c r="M864" s="67"/>
    </row>
    <row r="865">
      <c r="B865" s="79"/>
      <c r="E865" s="67"/>
      <c r="F865" s="79"/>
      <c r="I865" s="67"/>
      <c r="J865" s="79"/>
      <c r="M865" s="67"/>
    </row>
    <row r="866">
      <c r="B866" s="79"/>
      <c r="E866" s="67"/>
      <c r="F866" s="79"/>
      <c r="I866" s="67"/>
      <c r="J866" s="79"/>
      <c r="M866" s="67"/>
    </row>
    <row r="867">
      <c r="B867" s="79"/>
      <c r="E867" s="67"/>
      <c r="F867" s="79"/>
      <c r="I867" s="67"/>
      <c r="J867" s="79"/>
      <c r="M867" s="67"/>
    </row>
    <row r="868">
      <c r="B868" s="79"/>
      <c r="E868" s="67"/>
      <c r="F868" s="79"/>
      <c r="I868" s="67"/>
      <c r="J868" s="79"/>
      <c r="M868" s="67"/>
    </row>
    <row r="869">
      <c r="B869" s="79"/>
      <c r="E869" s="67"/>
      <c r="F869" s="79"/>
      <c r="I869" s="67"/>
      <c r="J869" s="79"/>
      <c r="M869" s="67"/>
    </row>
    <row r="870">
      <c r="B870" s="79"/>
      <c r="E870" s="67"/>
      <c r="F870" s="79"/>
      <c r="I870" s="67"/>
      <c r="J870" s="79"/>
      <c r="M870" s="67"/>
    </row>
    <row r="871">
      <c r="B871" s="79"/>
      <c r="E871" s="67"/>
      <c r="F871" s="79"/>
      <c r="I871" s="67"/>
      <c r="J871" s="79"/>
      <c r="M871" s="67"/>
    </row>
    <row r="872">
      <c r="B872" s="79"/>
      <c r="E872" s="67"/>
      <c r="F872" s="79"/>
      <c r="I872" s="67"/>
      <c r="J872" s="79"/>
      <c r="M872" s="67"/>
    </row>
    <row r="873">
      <c r="B873" s="79"/>
      <c r="E873" s="67"/>
      <c r="F873" s="79"/>
      <c r="I873" s="67"/>
      <c r="J873" s="79"/>
      <c r="M873" s="67"/>
    </row>
    <row r="874">
      <c r="B874" s="79"/>
      <c r="E874" s="67"/>
      <c r="F874" s="79"/>
      <c r="I874" s="67"/>
      <c r="J874" s="79"/>
      <c r="M874" s="67"/>
    </row>
    <row r="875">
      <c r="B875" s="79"/>
      <c r="E875" s="67"/>
      <c r="F875" s="79"/>
      <c r="I875" s="67"/>
      <c r="J875" s="79"/>
      <c r="M875" s="67"/>
    </row>
    <row r="876">
      <c r="B876" s="79"/>
      <c r="E876" s="67"/>
      <c r="F876" s="79"/>
      <c r="I876" s="67"/>
      <c r="J876" s="79"/>
      <c r="M876" s="67"/>
    </row>
    <row r="877">
      <c r="B877" s="79"/>
      <c r="E877" s="67"/>
      <c r="F877" s="79"/>
      <c r="I877" s="67"/>
      <c r="J877" s="79"/>
      <c r="M877" s="67"/>
    </row>
    <row r="878">
      <c r="B878" s="79"/>
      <c r="E878" s="67"/>
      <c r="F878" s="79"/>
      <c r="I878" s="67"/>
      <c r="J878" s="79"/>
      <c r="M878" s="67"/>
    </row>
    <row r="879">
      <c r="B879" s="79"/>
      <c r="E879" s="67"/>
      <c r="F879" s="79"/>
      <c r="I879" s="67"/>
      <c r="J879" s="79"/>
      <c r="M879" s="67"/>
    </row>
    <row r="880">
      <c r="B880" s="79"/>
      <c r="E880" s="67"/>
      <c r="F880" s="79"/>
      <c r="I880" s="67"/>
      <c r="J880" s="79"/>
      <c r="M880" s="67"/>
    </row>
    <row r="881">
      <c r="B881" s="79"/>
      <c r="E881" s="67"/>
      <c r="F881" s="79"/>
      <c r="I881" s="67"/>
      <c r="J881" s="79"/>
      <c r="M881" s="67"/>
    </row>
    <row r="882">
      <c r="B882" s="79"/>
      <c r="E882" s="67"/>
      <c r="F882" s="79"/>
      <c r="I882" s="67"/>
      <c r="J882" s="79"/>
      <c r="M882" s="67"/>
    </row>
    <row r="883">
      <c r="B883" s="79"/>
      <c r="E883" s="67"/>
      <c r="F883" s="79"/>
      <c r="I883" s="67"/>
      <c r="J883" s="79"/>
      <c r="M883" s="67"/>
    </row>
    <row r="884">
      <c r="B884" s="79"/>
      <c r="E884" s="67"/>
      <c r="F884" s="79"/>
      <c r="I884" s="67"/>
      <c r="J884" s="79"/>
      <c r="M884" s="67"/>
    </row>
    <row r="885">
      <c r="B885" s="79"/>
      <c r="E885" s="67"/>
      <c r="F885" s="79"/>
      <c r="I885" s="67"/>
      <c r="J885" s="79"/>
      <c r="M885" s="67"/>
    </row>
    <row r="886">
      <c r="B886" s="79"/>
      <c r="E886" s="67"/>
      <c r="F886" s="79"/>
      <c r="I886" s="67"/>
      <c r="J886" s="79"/>
      <c r="M886" s="67"/>
    </row>
    <row r="887">
      <c r="B887" s="79"/>
      <c r="E887" s="67"/>
      <c r="F887" s="79"/>
      <c r="I887" s="67"/>
      <c r="J887" s="79"/>
      <c r="M887" s="67"/>
    </row>
    <row r="888">
      <c r="B888" s="79"/>
      <c r="E888" s="67"/>
      <c r="F888" s="79"/>
      <c r="I888" s="67"/>
      <c r="J888" s="79"/>
      <c r="M888" s="67"/>
    </row>
    <row r="889">
      <c r="B889" s="79"/>
      <c r="E889" s="67"/>
      <c r="F889" s="79"/>
      <c r="I889" s="67"/>
      <c r="J889" s="79"/>
      <c r="M889" s="67"/>
    </row>
    <row r="890">
      <c r="B890" s="79"/>
      <c r="E890" s="67"/>
      <c r="F890" s="79"/>
      <c r="I890" s="67"/>
      <c r="J890" s="79"/>
      <c r="M890" s="67"/>
    </row>
    <row r="891">
      <c r="B891" s="79"/>
      <c r="E891" s="67"/>
      <c r="F891" s="79"/>
      <c r="I891" s="67"/>
      <c r="J891" s="79"/>
      <c r="M891" s="67"/>
    </row>
    <row r="892">
      <c r="B892" s="79"/>
      <c r="E892" s="67"/>
      <c r="F892" s="79"/>
      <c r="I892" s="67"/>
      <c r="J892" s="79"/>
      <c r="M892" s="67"/>
    </row>
    <row r="893">
      <c r="B893" s="79"/>
      <c r="E893" s="67"/>
      <c r="F893" s="79"/>
      <c r="I893" s="67"/>
      <c r="J893" s="79"/>
      <c r="M893" s="67"/>
    </row>
    <row r="894">
      <c r="B894" s="79"/>
      <c r="E894" s="67"/>
      <c r="F894" s="79"/>
      <c r="I894" s="67"/>
      <c r="J894" s="79"/>
      <c r="M894" s="67"/>
    </row>
    <row r="895">
      <c r="B895" s="79"/>
      <c r="E895" s="67"/>
      <c r="F895" s="79"/>
      <c r="I895" s="67"/>
      <c r="J895" s="79"/>
      <c r="M895" s="67"/>
    </row>
    <row r="896">
      <c r="B896" s="79"/>
      <c r="E896" s="67"/>
      <c r="F896" s="79"/>
      <c r="I896" s="67"/>
      <c r="J896" s="79"/>
      <c r="M896" s="67"/>
    </row>
    <row r="897">
      <c r="B897" s="79"/>
      <c r="E897" s="67"/>
      <c r="F897" s="79"/>
      <c r="I897" s="67"/>
      <c r="J897" s="79"/>
      <c r="M897" s="67"/>
    </row>
    <row r="898">
      <c r="B898" s="79"/>
      <c r="E898" s="67"/>
      <c r="F898" s="79"/>
      <c r="I898" s="67"/>
      <c r="J898" s="79"/>
      <c r="M898" s="67"/>
    </row>
    <row r="899">
      <c r="B899" s="79"/>
      <c r="E899" s="67"/>
      <c r="F899" s="79"/>
      <c r="I899" s="67"/>
      <c r="J899" s="79"/>
      <c r="M899" s="67"/>
    </row>
    <row r="900">
      <c r="B900" s="79"/>
      <c r="E900" s="67"/>
      <c r="F900" s="79"/>
      <c r="I900" s="67"/>
      <c r="J900" s="79"/>
      <c r="M900" s="67"/>
    </row>
    <row r="901">
      <c r="B901" s="79"/>
      <c r="E901" s="67"/>
      <c r="F901" s="79"/>
      <c r="I901" s="67"/>
      <c r="J901" s="79"/>
      <c r="M901" s="67"/>
    </row>
    <row r="902">
      <c r="B902" s="79"/>
      <c r="E902" s="67"/>
      <c r="F902" s="79"/>
      <c r="I902" s="67"/>
      <c r="J902" s="79"/>
      <c r="M902" s="67"/>
    </row>
    <row r="903">
      <c r="B903" s="79"/>
      <c r="E903" s="67"/>
      <c r="F903" s="79"/>
      <c r="I903" s="67"/>
      <c r="J903" s="79"/>
      <c r="M903" s="67"/>
    </row>
    <row r="904">
      <c r="B904" s="79"/>
      <c r="E904" s="67"/>
      <c r="F904" s="79"/>
      <c r="I904" s="67"/>
      <c r="J904" s="79"/>
      <c r="M904" s="67"/>
    </row>
    <row r="905">
      <c r="B905" s="79"/>
      <c r="E905" s="67"/>
      <c r="F905" s="79"/>
      <c r="I905" s="67"/>
      <c r="J905" s="79"/>
      <c r="M905" s="67"/>
    </row>
    <row r="906">
      <c r="B906" s="79"/>
      <c r="E906" s="67"/>
      <c r="F906" s="79"/>
      <c r="I906" s="67"/>
      <c r="J906" s="79"/>
      <c r="M906" s="67"/>
    </row>
    <row r="907">
      <c r="B907" s="79"/>
      <c r="E907" s="67"/>
      <c r="F907" s="79"/>
      <c r="I907" s="67"/>
      <c r="J907" s="79"/>
      <c r="M907" s="67"/>
    </row>
    <row r="908">
      <c r="B908" s="79"/>
      <c r="E908" s="67"/>
      <c r="F908" s="79"/>
      <c r="I908" s="67"/>
      <c r="J908" s="79"/>
      <c r="M908" s="67"/>
    </row>
    <row r="909">
      <c r="B909" s="79"/>
      <c r="E909" s="67"/>
      <c r="F909" s="79"/>
      <c r="I909" s="67"/>
      <c r="J909" s="79"/>
      <c r="M909" s="67"/>
    </row>
    <row r="910">
      <c r="B910" s="79"/>
      <c r="E910" s="67"/>
      <c r="F910" s="79"/>
      <c r="I910" s="67"/>
      <c r="J910" s="79"/>
      <c r="M910" s="67"/>
    </row>
    <row r="911">
      <c r="B911" s="79"/>
      <c r="E911" s="67"/>
      <c r="F911" s="79"/>
      <c r="I911" s="67"/>
      <c r="J911" s="79"/>
      <c r="M911" s="67"/>
    </row>
    <row r="912">
      <c r="B912" s="79"/>
      <c r="E912" s="67"/>
      <c r="F912" s="79"/>
      <c r="I912" s="67"/>
      <c r="J912" s="79"/>
      <c r="M912" s="67"/>
    </row>
    <row r="913">
      <c r="B913" s="79"/>
      <c r="E913" s="67"/>
      <c r="F913" s="79"/>
      <c r="I913" s="67"/>
      <c r="J913" s="79"/>
      <c r="M913" s="67"/>
    </row>
    <row r="914">
      <c r="B914" s="79"/>
      <c r="E914" s="67"/>
      <c r="F914" s="79"/>
      <c r="I914" s="67"/>
      <c r="J914" s="79"/>
      <c r="M914" s="67"/>
    </row>
    <row r="915">
      <c r="B915" s="79"/>
      <c r="E915" s="67"/>
      <c r="F915" s="79"/>
      <c r="I915" s="67"/>
      <c r="J915" s="79"/>
      <c r="M915" s="67"/>
    </row>
    <row r="916">
      <c r="B916" s="79"/>
      <c r="E916" s="67"/>
      <c r="F916" s="79"/>
      <c r="I916" s="67"/>
      <c r="J916" s="79"/>
      <c r="M916" s="67"/>
    </row>
    <row r="917">
      <c r="B917" s="79"/>
      <c r="E917" s="67"/>
      <c r="F917" s="79"/>
      <c r="I917" s="67"/>
      <c r="J917" s="79"/>
      <c r="M917" s="67"/>
    </row>
    <row r="918">
      <c r="B918" s="79"/>
      <c r="E918" s="67"/>
      <c r="F918" s="79"/>
      <c r="I918" s="67"/>
      <c r="J918" s="79"/>
      <c r="M918" s="67"/>
    </row>
    <row r="919">
      <c r="B919" s="79"/>
      <c r="E919" s="67"/>
      <c r="F919" s="79"/>
      <c r="I919" s="67"/>
      <c r="J919" s="79"/>
      <c r="M919" s="67"/>
    </row>
    <row r="920">
      <c r="B920" s="79"/>
      <c r="E920" s="67"/>
      <c r="F920" s="79"/>
      <c r="I920" s="67"/>
      <c r="J920" s="79"/>
      <c r="M920" s="67"/>
    </row>
    <row r="921">
      <c r="B921" s="79"/>
      <c r="E921" s="67"/>
      <c r="F921" s="79"/>
      <c r="I921" s="67"/>
      <c r="J921" s="79"/>
      <c r="M921" s="67"/>
    </row>
    <row r="922">
      <c r="B922" s="79"/>
      <c r="E922" s="67"/>
      <c r="F922" s="79"/>
      <c r="I922" s="67"/>
      <c r="J922" s="79"/>
      <c r="M922" s="67"/>
    </row>
    <row r="923">
      <c r="B923" s="79"/>
      <c r="E923" s="67"/>
      <c r="F923" s="79"/>
      <c r="I923" s="67"/>
      <c r="J923" s="79"/>
      <c r="M923" s="67"/>
    </row>
    <row r="924">
      <c r="B924" s="79"/>
      <c r="E924" s="67"/>
      <c r="F924" s="79"/>
      <c r="I924" s="67"/>
      <c r="J924" s="79"/>
      <c r="M924" s="67"/>
    </row>
    <row r="925">
      <c r="B925" s="79"/>
      <c r="E925" s="67"/>
      <c r="F925" s="79"/>
      <c r="I925" s="67"/>
      <c r="J925" s="79"/>
      <c r="M925" s="67"/>
    </row>
    <row r="926">
      <c r="B926" s="79"/>
      <c r="E926" s="67"/>
      <c r="F926" s="79"/>
      <c r="I926" s="67"/>
      <c r="J926" s="79"/>
      <c r="M926" s="67"/>
    </row>
    <row r="927">
      <c r="B927" s="79"/>
      <c r="E927" s="67"/>
      <c r="F927" s="79"/>
      <c r="I927" s="67"/>
      <c r="J927" s="79"/>
      <c r="M927" s="67"/>
    </row>
    <row r="928">
      <c r="B928" s="79"/>
      <c r="E928" s="67"/>
      <c r="F928" s="79"/>
      <c r="I928" s="67"/>
      <c r="J928" s="79"/>
      <c r="M928" s="67"/>
    </row>
    <row r="929">
      <c r="B929" s="79"/>
      <c r="E929" s="67"/>
      <c r="F929" s="79"/>
      <c r="I929" s="67"/>
      <c r="J929" s="79"/>
      <c r="M929" s="67"/>
    </row>
    <row r="930">
      <c r="B930" s="79"/>
      <c r="E930" s="67"/>
      <c r="F930" s="79"/>
      <c r="I930" s="67"/>
      <c r="J930" s="79"/>
      <c r="M930" s="67"/>
    </row>
    <row r="931">
      <c r="B931" s="79"/>
      <c r="E931" s="67"/>
      <c r="F931" s="79"/>
      <c r="I931" s="67"/>
      <c r="J931" s="79"/>
      <c r="M931" s="67"/>
    </row>
    <row r="932">
      <c r="B932" s="79"/>
      <c r="E932" s="67"/>
      <c r="F932" s="79"/>
      <c r="I932" s="67"/>
      <c r="J932" s="79"/>
      <c r="M932" s="67"/>
    </row>
    <row r="933">
      <c r="B933" s="79"/>
      <c r="E933" s="67"/>
      <c r="F933" s="79"/>
      <c r="I933" s="67"/>
      <c r="J933" s="79"/>
      <c r="M933" s="67"/>
    </row>
    <row r="934">
      <c r="B934" s="79"/>
      <c r="E934" s="67"/>
      <c r="F934" s="79"/>
      <c r="I934" s="67"/>
      <c r="J934" s="79"/>
      <c r="M934" s="67"/>
    </row>
    <row r="935">
      <c r="B935" s="79"/>
      <c r="E935" s="67"/>
      <c r="F935" s="79"/>
      <c r="I935" s="67"/>
      <c r="J935" s="79"/>
      <c r="M935" s="67"/>
    </row>
    <row r="936">
      <c r="B936" s="79"/>
      <c r="E936" s="67"/>
      <c r="F936" s="79"/>
      <c r="I936" s="67"/>
      <c r="J936" s="79"/>
      <c r="M936" s="67"/>
    </row>
    <row r="937">
      <c r="B937" s="79"/>
      <c r="E937" s="67"/>
      <c r="F937" s="79"/>
      <c r="I937" s="67"/>
      <c r="J937" s="79"/>
      <c r="M937" s="67"/>
    </row>
    <row r="938">
      <c r="B938" s="79"/>
      <c r="E938" s="67"/>
      <c r="F938" s="79"/>
      <c r="I938" s="67"/>
      <c r="J938" s="79"/>
      <c r="M938" s="67"/>
    </row>
    <row r="939">
      <c r="B939" s="79"/>
      <c r="E939" s="67"/>
      <c r="F939" s="79"/>
      <c r="I939" s="67"/>
      <c r="J939" s="79"/>
      <c r="M939" s="67"/>
    </row>
    <row r="940">
      <c r="B940" s="79"/>
      <c r="E940" s="67"/>
      <c r="F940" s="79"/>
      <c r="I940" s="67"/>
      <c r="J940" s="79"/>
      <c r="M940" s="67"/>
    </row>
    <row r="941">
      <c r="B941" s="79"/>
      <c r="E941" s="67"/>
      <c r="F941" s="79"/>
      <c r="I941" s="67"/>
      <c r="J941" s="79"/>
      <c r="M941" s="67"/>
    </row>
    <row r="942">
      <c r="B942" s="79"/>
      <c r="E942" s="67"/>
      <c r="F942" s="79"/>
      <c r="I942" s="67"/>
      <c r="J942" s="79"/>
      <c r="M942" s="67"/>
    </row>
    <row r="943">
      <c r="B943" s="79"/>
      <c r="E943" s="67"/>
      <c r="F943" s="79"/>
      <c r="I943" s="67"/>
      <c r="J943" s="79"/>
      <c r="M943" s="67"/>
    </row>
    <row r="944">
      <c r="B944" s="79"/>
      <c r="E944" s="67"/>
      <c r="F944" s="79"/>
      <c r="I944" s="67"/>
      <c r="J944" s="79"/>
      <c r="M944" s="67"/>
    </row>
    <row r="945">
      <c r="B945" s="79"/>
      <c r="E945" s="67"/>
      <c r="F945" s="79"/>
      <c r="I945" s="67"/>
      <c r="J945" s="79"/>
      <c r="M945" s="67"/>
    </row>
    <row r="946">
      <c r="B946" s="79"/>
      <c r="E946" s="67"/>
      <c r="F946" s="79"/>
      <c r="I946" s="67"/>
      <c r="J946" s="79"/>
      <c r="M946" s="67"/>
    </row>
    <row r="947">
      <c r="B947" s="79"/>
      <c r="E947" s="67"/>
      <c r="F947" s="79"/>
      <c r="I947" s="67"/>
      <c r="J947" s="79"/>
      <c r="M947" s="67"/>
    </row>
    <row r="948">
      <c r="B948" s="79"/>
      <c r="E948" s="67"/>
      <c r="F948" s="79"/>
      <c r="I948" s="67"/>
      <c r="J948" s="79"/>
      <c r="M948" s="67"/>
    </row>
    <row r="949">
      <c r="B949" s="79"/>
      <c r="E949" s="67"/>
      <c r="F949" s="79"/>
      <c r="I949" s="67"/>
      <c r="J949" s="79"/>
      <c r="M949" s="67"/>
    </row>
    <row r="950">
      <c r="B950" s="79"/>
      <c r="E950" s="67"/>
      <c r="F950" s="79"/>
      <c r="I950" s="67"/>
      <c r="J950" s="79"/>
      <c r="M950" s="67"/>
    </row>
    <row r="951">
      <c r="B951" s="79"/>
      <c r="E951" s="67"/>
      <c r="F951" s="79"/>
      <c r="I951" s="67"/>
      <c r="J951" s="79"/>
      <c r="M951" s="67"/>
    </row>
    <row r="952">
      <c r="B952" s="79"/>
      <c r="E952" s="67"/>
      <c r="F952" s="79"/>
      <c r="I952" s="67"/>
      <c r="J952" s="79"/>
      <c r="M952" s="67"/>
    </row>
    <row r="953">
      <c r="B953" s="79"/>
      <c r="E953" s="67"/>
      <c r="F953" s="79"/>
      <c r="I953" s="67"/>
      <c r="J953" s="79"/>
      <c r="M953" s="67"/>
    </row>
    <row r="954">
      <c r="B954" s="79"/>
      <c r="E954" s="67"/>
      <c r="F954" s="79"/>
      <c r="I954" s="67"/>
      <c r="J954" s="79"/>
      <c r="M954" s="67"/>
    </row>
    <row r="955">
      <c r="B955" s="79"/>
      <c r="E955" s="67"/>
      <c r="F955" s="79"/>
      <c r="I955" s="67"/>
      <c r="J955" s="79"/>
      <c r="M955" s="67"/>
    </row>
    <row r="956">
      <c r="B956" s="79"/>
      <c r="E956" s="67"/>
      <c r="F956" s="79"/>
      <c r="I956" s="67"/>
      <c r="J956" s="79"/>
      <c r="M956" s="67"/>
    </row>
    <row r="957">
      <c r="B957" s="79"/>
      <c r="E957" s="67"/>
      <c r="F957" s="79"/>
      <c r="I957" s="67"/>
      <c r="J957" s="79"/>
      <c r="M957" s="67"/>
    </row>
    <row r="958">
      <c r="B958" s="79"/>
      <c r="E958" s="67"/>
      <c r="F958" s="79"/>
      <c r="I958" s="67"/>
      <c r="J958" s="79"/>
      <c r="M958" s="67"/>
    </row>
    <row r="959">
      <c r="B959" s="79"/>
      <c r="E959" s="67"/>
      <c r="F959" s="79"/>
      <c r="I959" s="67"/>
      <c r="J959" s="79"/>
      <c r="M959" s="67"/>
    </row>
    <row r="960">
      <c r="B960" s="79"/>
      <c r="E960" s="67"/>
      <c r="F960" s="79"/>
      <c r="I960" s="67"/>
      <c r="J960" s="79"/>
      <c r="M960" s="67"/>
    </row>
    <row r="961">
      <c r="B961" s="79"/>
      <c r="E961" s="67"/>
      <c r="F961" s="79"/>
      <c r="I961" s="67"/>
      <c r="J961" s="79"/>
      <c r="M961" s="67"/>
    </row>
    <row r="962">
      <c r="B962" s="79"/>
      <c r="E962" s="67"/>
      <c r="F962" s="79"/>
      <c r="I962" s="67"/>
      <c r="J962" s="79"/>
      <c r="M962" s="67"/>
    </row>
    <row r="963">
      <c r="B963" s="79"/>
      <c r="E963" s="67"/>
      <c r="F963" s="79"/>
      <c r="I963" s="67"/>
      <c r="J963" s="79"/>
      <c r="M963" s="67"/>
    </row>
    <row r="964">
      <c r="B964" s="79"/>
      <c r="E964" s="67"/>
      <c r="F964" s="79"/>
      <c r="I964" s="67"/>
      <c r="J964" s="79"/>
      <c r="M964" s="67"/>
    </row>
    <row r="965">
      <c r="B965" s="79"/>
      <c r="E965" s="67"/>
      <c r="F965" s="79"/>
      <c r="I965" s="67"/>
      <c r="J965" s="79"/>
      <c r="M965" s="67"/>
    </row>
    <row r="966">
      <c r="B966" s="79"/>
      <c r="E966" s="67"/>
      <c r="F966" s="79"/>
      <c r="I966" s="67"/>
      <c r="J966" s="79"/>
      <c r="M966" s="67"/>
    </row>
    <row r="967">
      <c r="B967" s="79"/>
      <c r="E967" s="67"/>
      <c r="F967" s="79"/>
      <c r="I967" s="67"/>
      <c r="J967" s="79"/>
      <c r="M967" s="67"/>
    </row>
    <row r="968">
      <c r="B968" s="79"/>
      <c r="E968" s="67"/>
      <c r="F968" s="79"/>
      <c r="I968" s="67"/>
      <c r="J968" s="79"/>
      <c r="M968" s="67"/>
    </row>
    <row r="969">
      <c r="B969" s="79"/>
      <c r="E969" s="67"/>
      <c r="F969" s="79"/>
      <c r="I969" s="67"/>
      <c r="J969" s="79"/>
      <c r="M969" s="67"/>
    </row>
    <row r="970">
      <c r="B970" s="79"/>
      <c r="E970" s="67"/>
      <c r="F970" s="79"/>
      <c r="I970" s="67"/>
      <c r="J970" s="79"/>
      <c r="M970" s="67"/>
    </row>
    <row r="971">
      <c r="B971" s="79"/>
      <c r="E971" s="67"/>
      <c r="F971" s="79"/>
      <c r="I971" s="67"/>
      <c r="J971" s="79"/>
      <c r="M971" s="67"/>
    </row>
    <row r="972">
      <c r="B972" s="79"/>
      <c r="E972" s="67"/>
      <c r="F972" s="79"/>
      <c r="I972" s="67"/>
      <c r="J972" s="79"/>
      <c r="M972" s="67"/>
    </row>
    <row r="973">
      <c r="B973" s="79"/>
      <c r="E973" s="67"/>
      <c r="F973" s="79"/>
      <c r="I973" s="67"/>
      <c r="J973" s="79"/>
      <c r="M973" s="67"/>
    </row>
    <row r="974">
      <c r="B974" s="79"/>
      <c r="E974" s="67"/>
      <c r="F974" s="79"/>
      <c r="I974" s="67"/>
      <c r="J974" s="79"/>
      <c r="M974" s="67"/>
    </row>
    <row r="975">
      <c r="B975" s="79"/>
      <c r="E975" s="67"/>
      <c r="F975" s="79"/>
      <c r="I975" s="67"/>
      <c r="J975" s="79"/>
      <c r="M975" s="67"/>
    </row>
    <row r="976">
      <c r="B976" s="79"/>
      <c r="E976" s="67"/>
      <c r="F976" s="79"/>
      <c r="I976" s="67"/>
      <c r="J976" s="79"/>
      <c r="M976" s="67"/>
    </row>
    <row r="977">
      <c r="B977" s="79"/>
      <c r="E977" s="67"/>
      <c r="F977" s="79"/>
      <c r="I977" s="67"/>
      <c r="J977" s="79"/>
      <c r="M977" s="67"/>
    </row>
    <row r="978">
      <c r="B978" s="79"/>
      <c r="E978" s="67"/>
      <c r="F978" s="79"/>
      <c r="I978" s="67"/>
      <c r="J978" s="79"/>
      <c r="M978" s="67"/>
    </row>
    <row r="979">
      <c r="B979" s="79"/>
      <c r="E979" s="67"/>
      <c r="F979" s="79"/>
      <c r="I979" s="67"/>
      <c r="J979" s="79"/>
      <c r="M979" s="67"/>
    </row>
    <row r="980">
      <c r="B980" s="79"/>
      <c r="E980" s="67"/>
      <c r="F980" s="79"/>
      <c r="I980" s="67"/>
      <c r="J980" s="79"/>
      <c r="M980" s="67"/>
    </row>
    <row r="981">
      <c r="B981" s="79"/>
      <c r="E981" s="67"/>
      <c r="F981" s="79"/>
      <c r="I981" s="67"/>
      <c r="J981" s="79"/>
      <c r="M981" s="67"/>
    </row>
    <row r="982">
      <c r="B982" s="79"/>
      <c r="E982" s="67"/>
      <c r="F982" s="79"/>
      <c r="I982" s="67"/>
      <c r="J982" s="79"/>
      <c r="M982" s="67"/>
    </row>
    <row r="983">
      <c r="B983" s="79"/>
      <c r="E983" s="67"/>
      <c r="F983" s="79"/>
      <c r="I983" s="67"/>
      <c r="J983" s="79"/>
      <c r="M983" s="67"/>
    </row>
    <row r="984">
      <c r="B984" s="79"/>
      <c r="E984" s="67"/>
      <c r="F984" s="79"/>
      <c r="I984" s="67"/>
      <c r="J984" s="79"/>
      <c r="M984" s="67"/>
    </row>
    <row r="985">
      <c r="B985" s="79"/>
      <c r="E985" s="67"/>
      <c r="F985" s="79"/>
      <c r="I985" s="67"/>
      <c r="J985" s="79"/>
      <c r="M985" s="67"/>
    </row>
    <row r="986">
      <c r="B986" s="79"/>
      <c r="E986" s="67"/>
      <c r="F986" s="79"/>
      <c r="I986" s="67"/>
      <c r="J986" s="79"/>
      <c r="M986" s="67"/>
    </row>
    <row r="987">
      <c r="B987" s="79"/>
      <c r="E987" s="67"/>
      <c r="F987" s="79"/>
      <c r="I987" s="67"/>
      <c r="J987" s="79"/>
      <c r="M987" s="67"/>
    </row>
    <row r="988">
      <c r="B988" s="79"/>
      <c r="E988" s="67"/>
      <c r="F988" s="79"/>
      <c r="I988" s="67"/>
      <c r="J988" s="79"/>
      <c r="M988" s="67"/>
    </row>
    <row r="989">
      <c r="B989" s="79"/>
      <c r="E989" s="67"/>
      <c r="F989" s="79"/>
      <c r="I989" s="67"/>
      <c r="J989" s="79"/>
      <c r="M989" s="67"/>
    </row>
    <row r="990">
      <c r="B990" s="79"/>
      <c r="E990" s="67"/>
      <c r="F990" s="79"/>
      <c r="I990" s="67"/>
      <c r="J990" s="79"/>
      <c r="M990" s="67"/>
    </row>
    <row r="991">
      <c r="B991" s="79"/>
      <c r="E991" s="67"/>
      <c r="F991" s="79"/>
      <c r="I991" s="67"/>
      <c r="J991" s="79"/>
      <c r="M991" s="67"/>
    </row>
    <row r="992">
      <c r="B992" s="79"/>
      <c r="E992" s="67"/>
      <c r="F992" s="79"/>
      <c r="I992" s="67"/>
      <c r="J992" s="79"/>
      <c r="M992" s="67"/>
    </row>
    <row r="993">
      <c r="B993" s="79"/>
      <c r="E993" s="67"/>
      <c r="F993" s="79"/>
      <c r="I993" s="67"/>
      <c r="J993" s="79"/>
      <c r="M993" s="67"/>
    </row>
    <row r="994">
      <c r="B994" s="79"/>
      <c r="E994" s="67"/>
      <c r="F994" s="79"/>
      <c r="I994" s="67"/>
      <c r="J994" s="79"/>
      <c r="M994" s="67"/>
    </row>
    <row r="995">
      <c r="B995" s="79"/>
      <c r="E995" s="67"/>
      <c r="F995" s="79"/>
      <c r="I995" s="67"/>
      <c r="J995" s="79"/>
      <c r="M995" s="67"/>
    </row>
    <row r="996">
      <c r="B996" s="79"/>
      <c r="E996" s="67"/>
      <c r="F996" s="79"/>
      <c r="I996" s="67"/>
      <c r="J996" s="79"/>
      <c r="M996" s="67"/>
    </row>
    <row r="997">
      <c r="B997" s="79"/>
      <c r="E997" s="67"/>
      <c r="F997" s="79"/>
      <c r="I997" s="67"/>
      <c r="J997" s="79"/>
      <c r="M997" s="67"/>
    </row>
    <row r="998">
      <c r="B998" s="79"/>
      <c r="E998" s="67"/>
      <c r="F998" s="79"/>
      <c r="I998" s="67"/>
      <c r="J998" s="79"/>
      <c r="M998" s="67"/>
    </row>
    <row r="999">
      <c r="B999" s="79"/>
      <c r="E999" s="67"/>
      <c r="F999" s="79"/>
      <c r="I999" s="67"/>
      <c r="J999" s="79"/>
      <c r="M999" s="67"/>
    </row>
    <row r="1000">
      <c r="B1000" s="79"/>
      <c r="E1000" s="67"/>
      <c r="F1000" s="79"/>
      <c r="I1000" s="67"/>
      <c r="J1000" s="79"/>
      <c r="M1000" s="67"/>
    </row>
    <row r="1001">
      <c r="B1001" s="79"/>
      <c r="E1001" s="67"/>
      <c r="F1001" s="79"/>
      <c r="I1001" s="67"/>
      <c r="J1001" s="79"/>
      <c r="M1001" s="67"/>
    </row>
    <row r="1002">
      <c r="B1002" s="79"/>
      <c r="E1002" s="67"/>
      <c r="F1002" s="79"/>
      <c r="I1002" s="67"/>
      <c r="J1002" s="79"/>
      <c r="M1002" s="67"/>
    </row>
    <row r="1003">
      <c r="B1003" s="79"/>
      <c r="E1003" s="67"/>
      <c r="F1003" s="79"/>
      <c r="I1003" s="67"/>
      <c r="J1003" s="79"/>
      <c r="M1003" s="67"/>
    </row>
    <row r="1004">
      <c r="B1004" s="79"/>
      <c r="E1004" s="67"/>
      <c r="F1004" s="79"/>
      <c r="I1004" s="67"/>
      <c r="J1004" s="79"/>
      <c r="M1004" s="67"/>
    </row>
    <row r="1005">
      <c r="B1005" s="79"/>
      <c r="E1005" s="67"/>
      <c r="F1005" s="79"/>
      <c r="I1005" s="67"/>
      <c r="J1005" s="79"/>
      <c r="M1005" s="67"/>
    </row>
    <row r="1006">
      <c r="B1006" s="79"/>
      <c r="E1006" s="67"/>
      <c r="F1006" s="79"/>
      <c r="I1006" s="67"/>
      <c r="J1006" s="79"/>
      <c r="M1006" s="67"/>
    </row>
    <row r="1007">
      <c r="B1007" s="79"/>
      <c r="E1007" s="67"/>
      <c r="F1007" s="79"/>
      <c r="I1007" s="67"/>
      <c r="J1007" s="79"/>
      <c r="M1007" s="67"/>
    </row>
    <row r="1008">
      <c r="B1008" s="79"/>
      <c r="E1008" s="67"/>
      <c r="F1008" s="79"/>
      <c r="I1008" s="67"/>
      <c r="J1008" s="79"/>
      <c r="M1008" s="67"/>
    </row>
    <row r="1009">
      <c r="B1009" s="79"/>
      <c r="E1009" s="67"/>
      <c r="F1009" s="79"/>
      <c r="I1009" s="67"/>
      <c r="J1009" s="79"/>
      <c r="M1009" s="67"/>
    </row>
    <row r="1010">
      <c r="B1010" s="79"/>
      <c r="E1010" s="67"/>
      <c r="F1010" s="79"/>
      <c r="I1010" s="67"/>
      <c r="J1010" s="79"/>
      <c r="M1010" s="67"/>
    </row>
    <row r="1011">
      <c r="B1011" s="79"/>
      <c r="E1011" s="67"/>
      <c r="F1011" s="79"/>
      <c r="I1011" s="67"/>
      <c r="J1011" s="79"/>
      <c r="M1011" s="67"/>
    </row>
    <row r="1012">
      <c r="B1012" s="79"/>
      <c r="E1012" s="67"/>
      <c r="F1012" s="79"/>
      <c r="I1012" s="67"/>
      <c r="J1012" s="79"/>
      <c r="M1012" s="67"/>
    </row>
    <row r="1013">
      <c r="B1013" s="79"/>
      <c r="E1013" s="67"/>
      <c r="F1013" s="79"/>
      <c r="I1013" s="67"/>
      <c r="J1013" s="79"/>
      <c r="M1013" s="67"/>
    </row>
    <row r="1014">
      <c r="B1014" s="79"/>
      <c r="E1014" s="67"/>
      <c r="F1014" s="79"/>
      <c r="I1014" s="67"/>
      <c r="J1014" s="79"/>
      <c r="M1014" s="67"/>
    </row>
    <row r="1015">
      <c r="B1015" s="79"/>
      <c r="E1015" s="67"/>
      <c r="F1015" s="79"/>
      <c r="I1015" s="67"/>
      <c r="J1015" s="79"/>
      <c r="M1015" s="67"/>
    </row>
    <row r="1016">
      <c r="B1016" s="79"/>
      <c r="E1016" s="67"/>
      <c r="F1016" s="79"/>
      <c r="I1016" s="67"/>
      <c r="J1016" s="79"/>
      <c r="M1016" s="67"/>
    </row>
    <row r="1017">
      <c r="B1017" s="79"/>
      <c r="E1017" s="67"/>
      <c r="F1017" s="79"/>
      <c r="I1017" s="67"/>
      <c r="J1017" s="79"/>
      <c r="M1017" s="67"/>
    </row>
    <row r="1018">
      <c r="B1018" s="79"/>
      <c r="E1018" s="67"/>
      <c r="F1018" s="79"/>
      <c r="I1018" s="67"/>
      <c r="J1018" s="79"/>
      <c r="M1018" s="67"/>
    </row>
    <row r="1019">
      <c r="B1019" s="79"/>
      <c r="E1019" s="67"/>
      <c r="F1019" s="79"/>
      <c r="I1019" s="67"/>
      <c r="J1019" s="79"/>
      <c r="M1019" s="67"/>
    </row>
    <row r="1020">
      <c r="B1020" s="79"/>
      <c r="E1020" s="67"/>
      <c r="F1020" s="79"/>
      <c r="I1020" s="67"/>
      <c r="J1020" s="79"/>
      <c r="M1020" s="67"/>
    </row>
    <row r="1021">
      <c r="B1021" s="79"/>
      <c r="E1021" s="67"/>
      <c r="F1021" s="79"/>
      <c r="I1021" s="67"/>
      <c r="J1021" s="79"/>
      <c r="M1021" s="67"/>
    </row>
    <row r="1022">
      <c r="B1022" s="79"/>
      <c r="E1022" s="67"/>
      <c r="F1022" s="79"/>
      <c r="I1022" s="67"/>
      <c r="J1022" s="79"/>
      <c r="M1022" s="67"/>
    </row>
    <row r="1023">
      <c r="B1023" s="79"/>
      <c r="E1023" s="67"/>
      <c r="F1023" s="79"/>
      <c r="I1023" s="67"/>
      <c r="J1023" s="79"/>
      <c r="M1023" s="67"/>
    </row>
    <row r="1024">
      <c r="B1024" s="79"/>
      <c r="E1024" s="67"/>
      <c r="F1024" s="79"/>
      <c r="I1024" s="67"/>
      <c r="J1024" s="79"/>
      <c r="M1024" s="67"/>
    </row>
    <row r="1025">
      <c r="B1025" s="79"/>
      <c r="E1025" s="67"/>
      <c r="F1025" s="79"/>
      <c r="I1025" s="67"/>
      <c r="J1025" s="79"/>
      <c r="M1025" s="67"/>
    </row>
    <row r="1026">
      <c r="B1026" s="79"/>
      <c r="E1026" s="67"/>
      <c r="F1026" s="79"/>
      <c r="I1026" s="67"/>
      <c r="J1026" s="79"/>
      <c r="M1026" s="67"/>
    </row>
    <row r="1027">
      <c r="B1027" s="79"/>
      <c r="E1027" s="67"/>
      <c r="F1027" s="79"/>
      <c r="I1027" s="67"/>
      <c r="J1027" s="79"/>
      <c r="M1027" s="67"/>
    </row>
    <row r="1028">
      <c r="B1028" s="79"/>
      <c r="E1028" s="67"/>
      <c r="F1028" s="79"/>
      <c r="I1028" s="67"/>
      <c r="J1028" s="79"/>
      <c r="M1028" s="67"/>
    </row>
    <row r="1029">
      <c r="B1029" s="79"/>
      <c r="E1029" s="67"/>
      <c r="F1029" s="79"/>
      <c r="I1029" s="67"/>
      <c r="J1029" s="79"/>
      <c r="M1029" s="67"/>
    </row>
    <row r="1030">
      <c r="B1030" s="79"/>
      <c r="E1030" s="67"/>
      <c r="F1030" s="79"/>
      <c r="I1030" s="67"/>
      <c r="J1030" s="79"/>
      <c r="M1030" s="67"/>
    </row>
    <row r="1031">
      <c r="B1031" s="79"/>
      <c r="E1031" s="67"/>
      <c r="F1031" s="79"/>
      <c r="I1031" s="67"/>
      <c r="J1031" s="79"/>
      <c r="M1031" s="67"/>
    </row>
    <row r="1032">
      <c r="B1032" s="79"/>
      <c r="E1032" s="67"/>
      <c r="F1032" s="79"/>
      <c r="I1032" s="67"/>
      <c r="J1032" s="79"/>
      <c r="M1032" s="67"/>
    </row>
    <row r="1033">
      <c r="B1033" s="79"/>
      <c r="E1033" s="67"/>
      <c r="F1033" s="79"/>
      <c r="I1033" s="67"/>
      <c r="J1033" s="79"/>
      <c r="M1033" s="67"/>
    </row>
    <row r="1034">
      <c r="B1034" s="79"/>
      <c r="E1034" s="67"/>
      <c r="F1034" s="79"/>
      <c r="I1034" s="67"/>
      <c r="J1034" s="79"/>
      <c r="M1034" s="67"/>
    </row>
    <row r="1035">
      <c r="B1035" s="79"/>
      <c r="E1035" s="67"/>
      <c r="F1035" s="79"/>
      <c r="I1035" s="67"/>
      <c r="J1035" s="79"/>
      <c r="M1035" s="67"/>
    </row>
    <row r="1036">
      <c r="B1036" s="79"/>
      <c r="E1036" s="67"/>
      <c r="F1036" s="79"/>
      <c r="I1036" s="67"/>
      <c r="J1036" s="79"/>
      <c r="M1036" s="67"/>
    </row>
    <row r="1037">
      <c r="B1037" s="79"/>
      <c r="E1037" s="67"/>
      <c r="F1037" s="79"/>
      <c r="I1037" s="67"/>
      <c r="J1037" s="79"/>
      <c r="M1037" s="67"/>
    </row>
    <row r="1038">
      <c r="B1038" s="79"/>
      <c r="E1038" s="67"/>
      <c r="F1038" s="79"/>
      <c r="I1038" s="67"/>
      <c r="J1038" s="79"/>
      <c r="M1038" s="67"/>
    </row>
    <row r="1039">
      <c r="B1039" s="79"/>
      <c r="E1039" s="67"/>
      <c r="F1039" s="79"/>
      <c r="I1039" s="67"/>
      <c r="J1039" s="79"/>
      <c r="M1039" s="67"/>
    </row>
    <row r="1040">
      <c r="B1040" s="79"/>
      <c r="E1040" s="67"/>
      <c r="F1040" s="79"/>
      <c r="I1040" s="67"/>
      <c r="J1040" s="79"/>
      <c r="M1040" s="67"/>
    </row>
    <row r="1041">
      <c r="B1041" s="79"/>
      <c r="E1041" s="67"/>
      <c r="F1041" s="79"/>
      <c r="I1041" s="67"/>
      <c r="J1041" s="79"/>
      <c r="M1041" s="67"/>
    </row>
    <row r="1042">
      <c r="B1042" s="79"/>
      <c r="E1042" s="67"/>
      <c r="F1042" s="79"/>
      <c r="I1042" s="67"/>
      <c r="J1042" s="79"/>
      <c r="M1042" s="67"/>
    </row>
    <row r="1043">
      <c r="B1043" s="79"/>
      <c r="E1043" s="67"/>
      <c r="F1043" s="79"/>
      <c r="I1043" s="67"/>
      <c r="J1043" s="79"/>
      <c r="M1043" s="67"/>
    </row>
    <row r="1044">
      <c r="B1044" s="79"/>
      <c r="E1044" s="67"/>
      <c r="F1044" s="79"/>
      <c r="I1044" s="67"/>
      <c r="J1044" s="79"/>
      <c r="M1044" s="67"/>
    </row>
    <row r="1045">
      <c r="B1045" s="79"/>
      <c r="E1045" s="67"/>
      <c r="F1045" s="79"/>
      <c r="I1045" s="67"/>
      <c r="J1045" s="79"/>
      <c r="M1045" s="67"/>
    </row>
    <row r="1046">
      <c r="B1046" s="79"/>
      <c r="E1046" s="67"/>
      <c r="F1046" s="79"/>
      <c r="I1046" s="67"/>
      <c r="J1046" s="79"/>
      <c r="M1046" s="67"/>
    </row>
    <row r="1047">
      <c r="B1047" s="79"/>
      <c r="E1047" s="67"/>
      <c r="F1047" s="79"/>
      <c r="I1047" s="67"/>
      <c r="J1047" s="79"/>
      <c r="M1047" s="67"/>
    </row>
    <row r="1048">
      <c r="B1048" s="79"/>
      <c r="E1048" s="67"/>
      <c r="F1048" s="79"/>
      <c r="I1048" s="67"/>
      <c r="J1048" s="79"/>
      <c r="M1048" s="67"/>
    </row>
    <row r="1049">
      <c r="B1049" s="79"/>
      <c r="E1049" s="67"/>
      <c r="F1049" s="79"/>
      <c r="I1049" s="67"/>
      <c r="J1049" s="79"/>
      <c r="M1049" s="67"/>
    </row>
    <row r="1050">
      <c r="B1050" s="79"/>
      <c r="E1050" s="67"/>
      <c r="F1050" s="79"/>
      <c r="I1050" s="67"/>
      <c r="J1050" s="79"/>
      <c r="M1050" s="67"/>
    </row>
    <row r="1051">
      <c r="B1051" s="79"/>
      <c r="E1051" s="67"/>
      <c r="F1051" s="79"/>
      <c r="I1051" s="67"/>
      <c r="J1051" s="79"/>
      <c r="M1051" s="67"/>
    </row>
    <row r="1052">
      <c r="B1052" s="79"/>
      <c r="E1052" s="67"/>
      <c r="F1052" s="79"/>
      <c r="I1052" s="67"/>
      <c r="J1052" s="79"/>
      <c r="M1052" s="67"/>
    </row>
    <row r="1053">
      <c r="B1053" s="79"/>
      <c r="E1053" s="67"/>
      <c r="F1053" s="79"/>
      <c r="I1053" s="67"/>
      <c r="J1053" s="79"/>
      <c r="M1053" s="67"/>
    </row>
    <row r="1054">
      <c r="B1054" s="79"/>
      <c r="E1054" s="67"/>
      <c r="F1054" s="79"/>
      <c r="I1054" s="67"/>
      <c r="J1054" s="79"/>
      <c r="M1054" s="67"/>
    </row>
    <row r="1055">
      <c r="B1055" s="79"/>
      <c r="E1055" s="67"/>
      <c r="F1055" s="79"/>
      <c r="I1055" s="67"/>
      <c r="J1055" s="79"/>
      <c r="M1055" s="67"/>
    </row>
    <row r="1056">
      <c r="B1056" s="79"/>
      <c r="E1056" s="67"/>
      <c r="F1056" s="79"/>
      <c r="I1056" s="67"/>
      <c r="J1056" s="79"/>
      <c r="M1056" s="67"/>
    </row>
    <row r="1057">
      <c r="B1057" s="79"/>
      <c r="E1057" s="67"/>
      <c r="F1057" s="79"/>
      <c r="I1057" s="67"/>
      <c r="J1057" s="79"/>
      <c r="M1057" s="67"/>
    </row>
    <row r="1058">
      <c r="B1058" s="79"/>
      <c r="E1058" s="67"/>
      <c r="F1058" s="79"/>
      <c r="I1058" s="67"/>
      <c r="J1058" s="79"/>
      <c r="M1058" s="67"/>
    </row>
    <row r="1059">
      <c r="B1059" s="79"/>
      <c r="E1059" s="67"/>
      <c r="F1059" s="79"/>
      <c r="I1059" s="67"/>
      <c r="J1059" s="79"/>
      <c r="M1059" s="67"/>
    </row>
    <row r="1060">
      <c r="B1060" s="79"/>
      <c r="E1060" s="67"/>
      <c r="F1060" s="79"/>
      <c r="I1060" s="67"/>
      <c r="J1060" s="79"/>
      <c r="M1060" s="67"/>
    </row>
    <row r="1061">
      <c r="B1061" s="79"/>
      <c r="E1061" s="67"/>
      <c r="F1061" s="79"/>
      <c r="I1061" s="67"/>
      <c r="J1061" s="79"/>
      <c r="M1061" s="67"/>
    </row>
    <row r="1062">
      <c r="B1062" s="79"/>
      <c r="E1062" s="67"/>
      <c r="F1062" s="79"/>
      <c r="I1062" s="67"/>
      <c r="J1062" s="79"/>
      <c r="M1062" s="67"/>
    </row>
    <row r="1063">
      <c r="B1063" s="79"/>
      <c r="E1063" s="67"/>
      <c r="F1063" s="79"/>
      <c r="I1063" s="67"/>
      <c r="J1063" s="79"/>
      <c r="M1063" s="67"/>
    </row>
    <row r="1064">
      <c r="B1064" s="79"/>
      <c r="E1064" s="67"/>
      <c r="F1064" s="79"/>
      <c r="I1064" s="67"/>
      <c r="J1064" s="79"/>
      <c r="M1064" s="67"/>
    </row>
    <row r="1065">
      <c r="B1065" s="79"/>
      <c r="E1065" s="67"/>
      <c r="F1065" s="79"/>
      <c r="I1065" s="67"/>
      <c r="J1065" s="79"/>
      <c r="M1065" s="67"/>
    </row>
    <row r="1066">
      <c r="B1066" s="79"/>
      <c r="E1066" s="67"/>
      <c r="F1066" s="79"/>
      <c r="I1066" s="67"/>
      <c r="J1066" s="79"/>
      <c r="M1066" s="67"/>
    </row>
    <row r="1067">
      <c r="B1067" s="79"/>
      <c r="E1067" s="67"/>
      <c r="F1067" s="79"/>
      <c r="I1067" s="67"/>
      <c r="J1067" s="79"/>
      <c r="M1067" s="67"/>
    </row>
    <row r="1068">
      <c r="B1068" s="79"/>
      <c r="E1068" s="67"/>
      <c r="F1068" s="79"/>
      <c r="I1068" s="67"/>
      <c r="J1068" s="79"/>
      <c r="M1068" s="67"/>
    </row>
    <row r="1069">
      <c r="B1069" s="79"/>
      <c r="E1069" s="67"/>
      <c r="F1069" s="79"/>
      <c r="I1069" s="67"/>
      <c r="J1069" s="79"/>
      <c r="M1069" s="67"/>
    </row>
    <row r="1070">
      <c r="B1070" s="79"/>
      <c r="E1070" s="67"/>
      <c r="F1070" s="79"/>
      <c r="I1070" s="67"/>
      <c r="J1070" s="79"/>
      <c r="M1070" s="67"/>
    </row>
    <row r="1071">
      <c r="B1071" s="79"/>
      <c r="E1071" s="67"/>
      <c r="F1071" s="79"/>
      <c r="I1071" s="67"/>
      <c r="J1071" s="79"/>
      <c r="M1071" s="67"/>
    </row>
    <row r="1072">
      <c r="B1072" s="79"/>
      <c r="E1072" s="67"/>
      <c r="F1072" s="79"/>
      <c r="I1072" s="67"/>
      <c r="J1072" s="79"/>
      <c r="M1072" s="67"/>
    </row>
    <row r="1073">
      <c r="B1073" s="79"/>
      <c r="E1073" s="67"/>
      <c r="F1073" s="79"/>
      <c r="I1073" s="67"/>
      <c r="J1073" s="79"/>
      <c r="M1073" s="67"/>
    </row>
    <row r="1074">
      <c r="B1074" s="79"/>
      <c r="E1074" s="67"/>
      <c r="F1074" s="79"/>
      <c r="I1074" s="67"/>
      <c r="J1074" s="79"/>
      <c r="M1074" s="67"/>
    </row>
    <row r="1075">
      <c r="B1075" s="79"/>
      <c r="E1075" s="67"/>
      <c r="F1075" s="79"/>
      <c r="I1075" s="67"/>
      <c r="J1075" s="79"/>
      <c r="M1075" s="67"/>
    </row>
    <row r="1076">
      <c r="B1076" s="79"/>
      <c r="E1076" s="67"/>
      <c r="F1076" s="79"/>
      <c r="I1076" s="67"/>
      <c r="J1076" s="79"/>
      <c r="M1076" s="67"/>
    </row>
    <row r="1077">
      <c r="B1077" s="79"/>
      <c r="E1077" s="67"/>
      <c r="F1077" s="79"/>
      <c r="I1077" s="67"/>
      <c r="J1077" s="79"/>
      <c r="M1077" s="67"/>
    </row>
    <row r="1078">
      <c r="B1078" s="79"/>
      <c r="E1078" s="67"/>
      <c r="F1078" s="79"/>
      <c r="I1078" s="67"/>
      <c r="J1078" s="79"/>
      <c r="M1078" s="67"/>
    </row>
    <row r="1079">
      <c r="B1079" s="79"/>
      <c r="E1079" s="67"/>
      <c r="F1079" s="79"/>
      <c r="I1079" s="67"/>
      <c r="J1079" s="79"/>
      <c r="M1079" s="67"/>
    </row>
    <row r="1080">
      <c r="B1080" s="79"/>
      <c r="E1080" s="67"/>
      <c r="F1080" s="79"/>
      <c r="I1080" s="67"/>
      <c r="J1080" s="79"/>
      <c r="M1080" s="67"/>
    </row>
    <row r="1081">
      <c r="B1081" s="79"/>
      <c r="E1081" s="67"/>
      <c r="F1081" s="79"/>
      <c r="I1081" s="67"/>
      <c r="J1081" s="79"/>
      <c r="M1081" s="67"/>
    </row>
    <row r="1082">
      <c r="B1082" s="79"/>
      <c r="E1082" s="67"/>
      <c r="F1082" s="79"/>
      <c r="I1082" s="67"/>
      <c r="J1082" s="79"/>
      <c r="M1082" s="67"/>
    </row>
    <row r="1083">
      <c r="B1083" s="79"/>
      <c r="E1083" s="67"/>
      <c r="F1083" s="79"/>
      <c r="I1083" s="67"/>
      <c r="J1083" s="79"/>
      <c r="M1083" s="67"/>
    </row>
    <row r="1084">
      <c r="B1084" s="79"/>
      <c r="E1084" s="67"/>
      <c r="F1084" s="79"/>
      <c r="I1084" s="67"/>
      <c r="J1084" s="79"/>
      <c r="M1084" s="67"/>
    </row>
    <row r="1085">
      <c r="B1085" s="79"/>
      <c r="E1085" s="67"/>
      <c r="F1085" s="79"/>
      <c r="I1085" s="67"/>
      <c r="J1085" s="79"/>
      <c r="M1085" s="67"/>
    </row>
    <row r="1086">
      <c r="B1086" s="79"/>
      <c r="E1086" s="67"/>
      <c r="F1086" s="79"/>
      <c r="I1086" s="67"/>
      <c r="J1086" s="79"/>
      <c r="M1086" s="67"/>
    </row>
    <row r="1087">
      <c r="B1087" s="79"/>
      <c r="E1087" s="67"/>
      <c r="F1087" s="79"/>
      <c r="I1087" s="67"/>
      <c r="J1087" s="79"/>
      <c r="M1087" s="67"/>
    </row>
    <row r="1088">
      <c r="B1088" s="79"/>
      <c r="E1088" s="67"/>
      <c r="F1088" s="79"/>
      <c r="I1088" s="67"/>
      <c r="J1088" s="79"/>
      <c r="M1088" s="67"/>
    </row>
    <row r="1089">
      <c r="B1089" s="79"/>
      <c r="E1089" s="67"/>
      <c r="F1089" s="79"/>
      <c r="I1089" s="67"/>
      <c r="J1089" s="79"/>
      <c r="M1089" s="67"/>
    </row>
    <row r="1090">
      <c r="B1090" s="79"/>
      <c r="E1090" s="67"/>
      <c r="F1090" s="79"/>
      <c r="I1090" s="67"/>
      <c r="J1090" s="79"/>
      <c r="M1090" s="67"/>
    </row>
    <row r="1091">
      <c r="B1091" s="79"/>
      <c r="E1091" s="67"/>
      <c r="F1091" s="79"/>
      <c r="I1091" s="67"/>
      <c r="J1091" s="79"/>
      <c r="M1091" s="67"/>
    </row>
    <row r="1092">
      <c r="B1092" s="79"/>
      <c r="E1092" s="67"/>
      <c r="F1092" s="79"/>
      <c r="I1092" s="67"/>
      <c r="J1092" s="79"/>
      <c r="M1092" s="67"/>
    </row>
    <row r="1093">
      <c r="B1093" s="79"/>
      <c r="E1093" s="67"/>
      <c r="F1093" s="79"/>
      <c r="I1093" s="67"/>
      <c r="J1093" s="79"/>
      <c r="M1093" s="67"/>
    </row>
    <row r="1094">
      <c r="B1094" s="79"/>
      <c r="E1094" s="67"/>
      <c r="F1094" s="79"/>
      <c r="I1094" s="67"/>
      <c r="J1094" s="79"/>
      <c r="M1094" s="67"/>
    </row>
    <row r="1095">
      <c r="B1095" s="79"/>
      <c r="E1095" s="67"/>
      <c r="F1095" s="79"/>
      <c r="I1095" s="67"/>
      <c r="J1095" s="79"/>
      <c r="M1095" s="67"/>
    </row>
    <row r="1096">
      <c r="B1096" s="79"/>
      <c r="E1096" s="67"/>
      <c r="F1096" s="79"/>
      <c r="I1096" s="67"/>
      <c r="J1096" s="79"/>
      <c r="M1096" s="67"/>
    </row>
    <row r="1097">
      <c r="B1097" s="79"/>
      <c r="E1097" s="67"/>
      <c r="F1097" s="79"/>
      <c r="I1097" s="67"/>
      <c r="J1097" s="79"/>
      <c r="M1097" s="67"/>
    </row>
    <row r="1098">
      <c r="B1098" s="79"/>
      <c r="E1098" s="67"/>
      <c r="F1098" s="79"/>
      <c r="I1098" s="67"/>
      <c r="J1098" s="79"/>
      <c r="M1098" s="67"/>
    </row>
    <row r="1099">
      <c r="B1099" s="79"/>
      <c r="E1099" s="67"/>
      <c r="F1099" s="79"/>
      <c r="I1099" s="67"/>
      <c r="J1099" s="79"/>
      <c r="M1099" s="67"/>
    </row>
    <row r="1100">
      <c r="B1100" s="79"/>
      <c r="E1100" s="67"/>
      <c r="F1100" s="79"/>
      <c r="I1100" s="67"/>
      <c r="J1100" s="79"/>
      <c r="M1100" s="67"/>
    </row>
    <row r="1101">
      <c r="B1101" s="79"/>
      <c r="E1101" s="67"/>
      <c r="F1101" s="79"/>
      <c r="I1101" s="67"/>
      <c r="J1101" s="79"/>
      <c r="M1101" s="67"/>
    </row>
    <row r="1102">
      <c r="B1102" s="79"/>
      <c r="E1102" s="67"/>
      <c r="F1102" s="79"/>
      <c r="I1102" s="67"/>
      <c r="J1102" s="79"/>
      <c r="M1102" s="67"/>
    </row>
    <row r="1103">
      <c r="B1103" s="79"/>
      <c r="E1103" s="67"/>
      <c r="F1103" s="79"/>
      <c r="I1103" s="67"/>
      <c r="J1103" s="79"/>
      <c r="M1103" s="67"/>
    </row>
    <row r="1104">
      <c r="B1104" s="79"/>
      <c r="E1104" s="67"/>
      <c r="F1104" s="79"/>
      <c r="I1104" s="67"/>
      <c r="J1104" s="79"/>
      <c r="M1104" s="67"/>
    </row>
    <row r="1105">
      <c r="B1105" s="79"/>
      <c r="E1105" s="67"/>
      <c r="F1105" s="79"/>
      <c r="I1105" s="67"/>
      <c r="J1105" s="79"/>
      <c r="M1105" s="67"/>
    </row>
    <row r="1106">
      <c r="B1106" s="79"/>
      <c r="E1106" s="67"/>
      <c r="F1106" s="79"/>
      <c r="I1106" s="67"/>
      <c r="J1106" s="79"/>
      <c r="M1106" s="67"/>
    </row>
    <row r="1107">
      <c r="B1107" s="79"/>
      <c r="E1107" s="67"/>
      <c r="F1107" s="79"/>
      <c r="I1107" s="67"/>
      <c r="J1107" s="79"/>
      <c r="M1107" s="67"/>
    </row>
    <row r="1108">
      <c r="B1108" s="79"/>
      <c r="E1108" s="67"/>
      <c r="F1108" s="79"/>
      <c r="I1108" s="67"/>
      <c r="J1108" s="79"/>
      <c r="M1108" s="67"/>
    </row>
    <row r="1109">
      <c r="B1109" s="79"/>
      <c r="E1109" s="67"/>
      <c r="F1109" s="79"/>
      <c r="I1109" s="67"/>
      <c r="J1109" s="79"/>
      <c r="M1109" s="67"/>
    </row>
    <row r="1110">
      <c r="B1110" s="79"/>
      <c r="E1110" s="67"/>
      <c r="F1110" s="79"/>
      <c r="I1110" s="67"/>
      <c r="J1110" s="79"/>
      <c r="M1110" s="67"/>
    </row>
    <row r="1111">
      <c r="B1111" s="79"/>
      <c r="E1111" s="67"/>
      <c r="F1111" s="79"/>
      <c r="I1111" s="67"/>
      <c r="J1111" s="79"/>
      <c r="M1111" s="67"/>
    </row>
    <row r="1112">
      <c r="B1112" s="79"/>
      <c r="E1112" s="67"/>
      <c r="F1112" s="79"/>
      <c r="I1112" s="67"/>
      <c r="J1112" s="79"/>
      <c r="M1112" s="67"/>
    </row>
    <row r="1113">
      <c r="B1113" s="79"/>
      <c r="E1113" s="67"/>
      <c r="F1113" s="79"/>
      <c r="I1113" s="67"/>
      <c r="J1113" s="79"/>
      <c r="M1113" s="67"/>
    </row>
    <row r="1114">
      <c r="B1114" s="79"/>
      <c r="E1114" s="67"/>
      <c r="F1114" s="79"/>
      <c r="I1114" s="67"/>
      <c r="J1114" s="79"/>
      <c r="M1114" s="67"/>
    </row>
    <row r="1115">
      <c r="B1115" s="79"/>
      <c r="E1115" s="67"/>
      <c r="F1115" s="79"/>
      <c r="I1115" s="67"/>
      <c r="J1115" s="79"/>
      <c r="M1115" s="67"/>
    </row>
    <row r="1116">
      <c r="B1116" s="79"/>
      <c r="E1116" s="67"/>
      <c r="F1116" s="79"/>
      <c r="I1116" s="67"/>
      <c r="J1116" s="79"/>
      <c r="M1116" s="67"/>
    </row>
    <row r="1117">
      <c r="B1117" s="79"/>
      <c r="E1117" s="67"/>
      <c r="F1117" s="79"/>
      <c r="I1117" s="67"/>
      <c r="J1117" s="79"/>
      <c r="M1117" s="67"/>
    </row>
    <row r="1118">
      <c r="B1118" s="79"/>
      <c r="E1118" s="67"/>
      <c r="F1118" s="79"/>
      <c r="I1118" s="67"/>
      <c r="J1118" s="79"/>
      <c r="M1118" s="67"/>
    </row>
    <row r="1119">
      <c r="B1119" s="79"/>
      <c r="E1119" s="67"/>
      <c r="F1119" s="79"/>
      <c r="I1119" s="67"/>
      <c r="J1119" s="79"/>
      <c r="M1119" s="67"/>
    </row>
    <row r="1120">
      <c r="B1120" s="79"/>
      <c r="E1120" s="67"/>
      <c r="F1120" s="79"/>
      <c r="I1120" s="67"/>
      <c r="J1120" s="79"/>
      <c r="M1120" s="67"/>
    </row>
    <row r="1121">
      <c r="B1121" s="79"/>
      <c r="E1121" s="67"/>
      <c r="F1121" s="79"/>
      <c r="I1121" s="67"/>
      <c r="J1121" s="79"/>
      <c r="M1121" s="67"/>
    </row>
    <row r="1122">
      <c r="B1122" s="79"/>
      <c r="E1122" s="67"/>
      <c r="F1122" s="79"/>
      <c r="I1122" s="67"/>
      <c r="J1122" s="79"/>
      <c r="M1122" s="67"/>
    </row>
    <row r="1123">
      <c r="B1123" s="79"/>
      <c r="E1123" s="67"/>
      <c r="F1123" s="79"/>
      <c r="I1123" s="67"/>
      <c r="J1123" s="79"/>
      <c r="M1123" s="67"/>
    </row>
    <row r="1124">
      <c r="B1124" s="79"/>
      <c r="E1124" s="67"/>
      <c r="F1124" s="79"/>
      <c r="I1124" s="67"/>
      <c r="J1124" s="79"/>
      <c r="M1124" s="67"/>
    </row>
    <row r="1125">
      <c r="B1125" s="79"/>
      <c r="E1125" s="67"/>
      <c r="F1125" s="79"/>
      <c r="I1125" s="67"/>
      <c r="J1125" s="79"/>
      <c r="M1125" s="67"/>
    </row>
    <row r="1126">
      <c r="B1126" s="79"/>
      <c r="E1126" s="67"/>
      <c r="F1126" s="79"/>
      <c r="I1126" s="67"/>
      <c r="J1126" s="79"/>
      <c r="M1126" s="67"/>
    </row>
    <row r="1127">
      <c r="B1127" s="79"/>
      <c r="E1127" s="67"/>
      <c r="F1127" s="79"/>
      <c r="I1127" s="67"/>
      <c r="J1127" s="79"/>
      <c r="M1127" s="67"/>
    </row>
    <row r="1128">
      <c r="B1128" s="79"/>
      <c r="E1128" s="67"/>
      <c r="F1128" s="79"/>
      <c r="I1128" s="67"/>
      <c r="J1128" s="79"/>
      <c r="M1128" s="67"/>
    </row>
    <row r="1129">
      <c r="B1129" s="79"/>
      <c r="E1129" s="67"/>
      <c r="F1129" s="79"/>
      <c r="I1129" s="67"/>
      <c r="J1129" s="79"/>
      <c r="M1129" s="67"/>
    </row>
    <row r="1130">
      <c r="B1130" s="79"/>
      <c r="E1130" s="67"/>
      <c r="F1130" s="79"/>
      <c r="I1130" s="67"/>
      <c r="J1130" s="79"/>
      <c r="M1130" s="67"/>
    </row>
    <row r="1131">
      <c r="B1131" s="79"/>
      <c r="E1131" s="67"/>
      <c r="F1131" s="79"/>
      <c r="I1131" s="67"/>
      <c r="J1131" s="79"/>
      <c r="M1131" s="67"/>
    </row>
    <row r="1132">
      <c r="B1132" s="79"/>
      <c r="E1132" s="67"/>
      <c r="F1132" s="79"/>
      <c r="I1132" s="67"/>
      <c r="J1132" s="79"/>
      <c r="M1132" s="67"/>
    </row>
    <row r="1133">
      <c r="B1133" s="79"/>
      <c r="E1133" s="67"/>
      <c r="F1133" s="79"/>
      <c r="I1133" s="67"/>
      <c r="J1133" s="79"/>
      <c r="M1133" s="67"/>
    </row>
    <row r="1134">
      <c r="B1134" s="79"/>
      <c r="E1134" s="67"/>
      <c r="F1134" s="79"/>
      <c r="I1134" s="67"/>
      <c r="J1134" s="79"/>
      <c r="M1134" s="67"/>
    </row>
    <row r="1135">
      <c r="B1135" s="79"/>
      <c r="E1135" s="67"/>
      <c r="F1135" s="79"/>
      <c r="I1135" s="67"/>
      <c r="J1135" s="79"/>
      <c r="M1135" s="67"/>
    </row>
    <row r="1136">
      <c r="B1136" s="79"/>
      <c r="E1136" s="67"/>
      <c r="F1136" s="79"/>
      <c r="I1136" s="67"/>
      <c r="J1136" s="79"/>
      <c r="M1136" s="67"/>
    </row>
    <row r="1137">
      <c r="B1137" s="79"/>
      <c r="E1137" s="67"/>
      <c r="F1137" s="79"/>
      <c r="I1137" s="67"/>
      <c r="J1137" s="79"/>
      <c r="M1137" s="67"/>
    </row>
    <row r="1138">
      <c r="B1138" s="79"/>
      <c r="E1138" s="67"/>
      <c r="F1138" s="79"/>
      <c r="I1138" s="67"/>
      <c r="J1138" s="79"/>
      <c r="M1138" s="67"/>
    </row>
    <row r="1139">
      <c r="B1139" s="79"/>
      <c r="E1139" s="67"/>
      <c r="F1139" s="79"/>
      <c r="I1139" s="67"/>
      <c r="J1139" s="79"/>
      <c r="M1139" s="67"/>
    </row>
    <row r="1140">
      <c r="B1140" s="79"/>
      <c r="E1140" s="67"/>
      <c r="F1140" s="79"/>
      <c r="I1140" s="67"/>
      <c r="J1140" s="79"/>
      <c r="M1140" s="67"/>
    </row>
    <row r="1141">
      <c r="B1141" s="79"/>
      <c r="E1141" s="67"/>
      <c r="F1141" s="79"/>
      <c r="I1141" s="67"/>
      <c r="J1141" s="79"/>
      <c r="M1141" s="67"/>
    </row>
    <row r="1142">
      <c r="B1142" s="79"/>
      <c r="E1142" s="67"/>
      <c r="F1142" s="79"/>
      <c r="I1142" s="67"/>
      <c r="J1142" s="79"/>
      <c r="M1142" s="67"/>
    </row>
    <row r="1143">
      <c r="B1143" s="79"/>
      <c r="E1143" s="67"/>
      <c r="F1143" s="79"/>
      <c r="I1143" s="67"/>
      <c r="J1143" s="79"/>
      <c r="M1143" s="67"/>
    </row>
    <row r="1144">
      <c r="B1144" s="79"/>
      <c r="E1144" s="67"/>
      <c r="F1144" s="79"/>
      <c r="I1144" s="67"/>
      <c r="J1144" s="79"/>
      <c r="M1144" s="67"/>
    </row>
    <row r="1145">
      <c r="B1145" s="79"/>
      <c r="E1145" s="67"/>
      <c r="F1145" s="79"/>
      <c r="I1145" s="67"/>
      <c r="J1145" s="79"/>
      <c r="M1145" s="67"/>
    </row>
    <row r="1146">
      <c r="B1146" s="79"/>
      <c r="E1146" s="67"/>
      <c r="F1146" s="79"/>
      <c r="I1146" s="67"/>
      <c r="J1146" s="79"/>
      <c r="M1146" s="67"/>
    </row>
    <row r="1147">
      <c r="B1147" s="79"/>
      <c r="E1147" s="67"/>
      <c r="F1147" s="79"/>
      <c r="I1147" s="67"/>
      <c r="J1147" s="79"/>
      <c r="M1147" s="67"/>
    </row>
    <row r="1148">
      <c r="B1148" s="79"/>
      <c r="E1148" s="67"/>
      <c r="F1148" s="79"/>
      <c r="I1148" s="67"/>
      <c r="J1148" s="79"/>
      <c r="M1148" s="67"/>
    </row>
    <row r="1149">
      <c r="B1149" s="79"/>
      <c r="E1149" s="67"/>
      <c r="F1149" s="79"/>
      <c r="I1149" s="67"/>
      <c r="J1149" s="79"/>
      <c r="M1149" s="67"/>
    </row>
    <row r="1150">
      <c r="B1150" s="79"/>
      <c r="E1150" s="67"/>
      <c r="F1150" s="79"/>
      <c r="I1150" s="67"/>
      <c r="J1150" s="79"/>
      <c r="M1150" s="67"/>
    </row>
    <row r="1151">
      <c r="B1151" s="79"/>
      <c r="E1151" s="67"/>
      <c r="F1151" s="79"/>
      <c r="I1151" s="67"/>
      <c r="J1151" s="79"/>
      <c r="M1151" s="67"/>
    </row>
    <row r="1152">
      <c r="B1152" s="79"/>
      <c r="E1152" s="67"/>
      <c r="F1152" s="79"/>
      <c r="I1152" s="67"/>
      <c r="J1152" s="79"/>
      <c r="M1152" s="67"/>
    </row>
    <row r="1153">
      <c r="B1153" s="79"/>
      <c r="E1153" s="67"/>
      <c r="F1153" s="79"/>
      <c r="I1153" s="67"/>
      <c r="J1153" s="79"/>
      <c r="M1153" s="67"/>
    </row>
    <row r="1154">
      <c r="B1154" s="79"/>
      <c r="E1154" s="67"/>
      <c r="F1154" s="79"/>
      <c r="I1154" s="67"/>
      <c r="J1154" s="79"/>
      <c r="M1154" s="67"/>
    </row>
    <row r="1155">
      <c r="B1155" s="79"/>
      <c r="E1155" s="67"/>
      <c r="F1155" s="79"/>
      <c r="I1155" s="67"/>
      <c r="J1155" s="79"/>
      <c r="M1155" s="67"/>
    </row>
    <row r="1156">
      <c r="B1156" s="79"/>
      <c r="E1156" s="67"/>
      <c r="F1156" s="79"/>
      <c r="I1156" s="67"/>
      <c r="J1156" s="79"/>
      <c r="M1156" s="67"/>
    </row>
    <row r="1157">
      <c r="B1157" s="79"/>
      <c r="E1157" s="67"/>
      <c r="F1157" s="79"/>
      <c r="I1157" s="67"/>
      <c r="J1157" s="79"/>
      <c r="M1157" s="67"/>
    </row>
    <row r="1158">
      <c r="B1158" s="79"/>
      <c r="E1158" s="67"/>
      <c r="F1158" s="79"/>
      <c r="I1158" s="67"/>
      <c r="J1158" s="79"/>
      <c r="M1158" s="67"/>
    </row>
    <row r="1159">
      <c r="B1159" s="79"/>
      <c r="E1159" s="67"/>
      <c r="F1159" s="79"/>
      <c r="I1159" s="67"/>
      <c r="J1159" s="79"/>
      <c r="M1159" s="67"/>
    </row>
    <row r="1160">
      <c r="B1160" s="79"/>
      <c r="E1160" s="67"/>
      <c r="F1160" s="79"/>
      <c r="I1160" s="67"/>
      <c r="J1160" s="79"/>
      <c r="M1160" s="67"/>
    </row>
    <row r="1161">
      <c r="B1161" s="79"/>
      <c r="E1161" s="67"/>
      <c r="F1161" s="79"/>
      <c r="I1161" s="67"/>
      <c r="J1161" s="79"/>
      <c r="M1161" s="67"/>
    </row>
    <row r="1162">
      <c r="B1162" s="79"/>
      <c r="E1162" s="67"/>
      <c r="F1162" s="79"/>
      <c r="I1162" s="67"/>
      <c r="J1162" s="79"/>
      <c r="M1162" s="67"/>
    </row>
    <row r="1163">
      <c r="B1163" s="79"/>
      <c r="E1163" s="67"/>
      <c r="F1163" s="79"/>
      <c r="I1163" s="67"/>
      <c r="J1163" s="79"/>
      <c r="M1163" s="67"/>
    </row>
    <row r="1164">
      <c r="B1164" s="79"/>
      <c r="E1164" s="67"/>
      <c r="F1164" s="79"/>
      <c r="I1164" s="67"/>
      <c r="J1164" s="79"/>
      <c r="M1164" s="67"/>
    </row>
    <row r="1165">
      <c r="B1165" s="79"/>
      <c r="E1165" s="67"/>
      <c r="F1165" s="79"/>
      <c r="I1165" s="67"/>
      <c r="J1165" s="79"/>
      <c r="M1165" s="67"/>
    </row>
    <row r="1166">
      <c r="B1166" s="79"/>
      <c r="E1166" s="67"/>
      <c r="F1166" s="79"/>
      <c r="I1166" s="67"/>
      <c r="J1166" s="79"/>
      <c r="M1166" s="67"/>
    </row>
    <row r="1167">
      <c r="B1167" s="79"/>
      <c r="E1167" s="67"/>
      <c r="F1167" s="79"/>
      <c r="I1167" s="67"/>
      <c r="J1167" s="79"/>
      <c r="M1167" s="67"/>
    </row>
    <row r="1168">
      <c r="B1168" s="79"/>
      <c r="E1168" s="67"/>
      <c r="F1168" s="79"/>
      <c r="I1168" s="67"/>
      <c r="J1168" s="79"/>
      <c r="M1168" s="67"/>
    </row>
    <row r="1169">
      <c r="B1169" s="79"/>
      <c r="E1169" s="67"/>
      <c r="F1169" s="79"/>
      <c r="I1169" s="67"/>
      <c r="J1169" s="79"/>
      <c r="M1169" s="67"/>
    </row>
    <row r="1170">
      <c r="B1170" s="79"/>
      <c r="E1170" s="67"/>
      <c r="F1170" s="79"/>
      <c r="I1170" s="67"/>
      <c r="J1170" s="79"/>
      <c r="M1170" s="67"/>
    </row>
    <row r="1171">
      <c r="B1171" s="79"/>
      <c r="E1171" s="67"/>
      <c r="F1171" s="79"/>
      <c r="I1171" s="67"/>
      <c r="J1171" s="79"/>
      <c r="M1171" s="67"/>
    </row>
    <row r="1172">
      <c r="B1172" s="79"/>
      <c r="E1172" s="67"/>
      <c r="F1172" s="79"/>
      <c r="I1172" s="67"/>
      <c r="J1172" s="79"/>
      <c r="M1172" s="67"/>
    </row>
    <row r="1173">
      <c r="B1173" s="79"/>
      <c r="E1173" s="67"/>
      <c r="F1173" s="79"/>
      <c r="I1173" s="67"/>
      <c r="J1173" s="79"/>
      <c r="M1173" s="67"/>
    </row>
    <row r="1174">
      <c r="B1174" s="79"/>
      <c r="E1174" s="67"/>
      <c r="F1174" s="79"/>
      <c r="I1174" s="67"/>
      <c r="J1174" s="79"/>
      <c r="M1174" s="67"/>
    </row>
    <row r="1175">
      <c r="B1175" s="79"/>
      <c r="E1175" s="67"/>
      <c r="F1175" s="79"/>
      <c r="I1175" s="67"/>
      <c r="J1175" s="79"/>
      <c r="M1175" s="67"/>
    </row>
    <row r="1176">
      <c r="B1176" s="79"/>
      <c r="E1176" s="67"/>
      <c r="F1176" s="79"/>
      <c r="I1176" s="67"/>
      <c r="J1176" s="79"/>
      <c r="M1176" s="67"/>
    </row>
    <row r="1177">
      <c r="B1177" s="79"/>
      <c r="E1177" s="67"/>
      <c r="F1177" s="79"/>
      <c r="I1177" s="67"/>
      <c r="J1177" s="79"/>
      <c r="M1177" s="67"/>
    </row>
    <row r="1178">
      <c r="B1178" s="79"/>
      <c r="E1178" s="67"/>
      <c r="F1178" s="79"/>
      <c r="I1178" s="67"/>
      <c r="J1178" s="79"/>
      <c r="M1178" s="67"/>
    </row>
    <row r="1179">
      <c r="B1179" s="79"/>
      <c r="E1179" s="67"/>
      <c r="F1179" s="79"/>
      <c r="I1179" s="67"/>
      <c r="J1179" s="79"/>
      <c r="M1179" s="67"/>
    </row>
    <row r="1180">
      <c r="B1180" s="79"/>
      <c r="E1180" s="67"/>
      <c r="F1180" s="79"/>
      <c r="I1180" s="67"/>
      <c r="J1180" s="79"/>
      <c r="M1180" s="67"/>
    </row>
    <row r="1181">
      <c r="B1181" s="79"/>
      <c r="E1181" s="67"/>
      <c r="F1181" s="79"/>
      <c r="I1181" s="67"/>
      <c r="J1181" s="79"/>
      <c r="M1181" s="67"/>
    </row>
    <row r="1182">
      <c r="B1182" s="79"/>
      <c r="E1182" s="67"/>
      <c r="F1182" s="79"/>
      <c r="I1182" s="67"/>
      <c r="J1182" s="79"/>
      <c r="M1182" s="67"/>
    </row>
    <row r="1183">
      <c r="B1183" s="79"/>
      <c r="E1183" s="67"/>
      <c r="F1183" s="79"/>
      <c r="I1183" s="67"/>
      <c r="J1183" s="79"/>
      <c r="M1183" s="67"/>
    </row>
    <row r="1184">
      <c r="B1184" s="79"/>
      <c r="E1184" s="67"/>
      <c r="F1184" s="79"/>
      <c r="I1184" s="67"/>
      <c r="J1184" s="79"/>
      <c r="M1184" s="67"/>
    </row>
    <row r="1185">
      <c r="B1185" s="79"/>
      <c r="E1185" s="67"/>
      <c r="F1185" s="79"/>
      <c r="I1185" s="67"/>
      <c r="J1185" s="79"/>
      <c r="M1185" s="67"/>
    </row>
    <row r="1186">
      <c r="B1186" s="79"/>
      <c r="E1186" s="67"/>
      <c r="F1186" s="79"/>
      <c r="I1186" s="67"/>
      <c r="J1186" s="79"/>
      <c r="M1186" s="67"/>
    </row>
    <row r="1187">
      <c r="B1187" s="79"/>
      <c r="E1187" s="67"/>
      <c r="F1187" s="79"/>
      <c r="I1187" s="67"/>
      <c r="J1187" s="79"/>
      <c r="M1187" s="67"/>
    </row>
    <row r="1188">
      <c r="B1188" s="79"/>
      <c r="E1188" s="67"/>
      <c r="F1188" s="79"/>
      <c r="I1188" s="67"/>
      <c r="J1188" s="79"/>
      <c r="M1188" s="67"/>
    </row>
    <row r="1189">
      <c r="B1189" s="79"/>
      <c r="E1189" s="67"/>
      <c r="F1189" s="79"/>
      <c r="I1189" s="67"/>
      <c r="J1189" s="79"/>
      <c r="M1189" s="67"/>
    </row>
    <row r="1190">
      <c r="B1190" s="79"/>
      <c r="E1190" s="67"/>
      <c r="F1190" s="79"/>
      <c r="I1190" s="67"/>
      <c r="J1190" s="79"/>
      <c r="M1190" s="67"/>
    </row>
    <row r="1191">
      <c r="B1191" s="79"/>
      <c r="E1191" s="67"/>
      <c r="F1191" s="79"/>
      <c r="I1191" s="67"/>
      <c r="J1191" s="79"/>
      <c r="M1191" s="67"/>
    </row>
    <row r="1192">
      <c r="B1192" s="79"/>
      <c r="E1192" s="67"/>
      <c r="F1192" s="79"/>
      <c r="I1192" s="67"/>
      <c r="J1192" s="79"/>
      <c r="M1192" s="67"/>
    </row>
    <row r="1193">
      <c r="B1193" s="79"/>
      <c r="E1193" s="67"/>
      <c r="F1193" s="79"/>
      <c r="I1193" s="67"/>
      <c r="J1193" s="79"/>
      <c r="M1193" s="67"/>
    </row>
    <row r="1194">
      <c r="B1194" s="69"/>
      <c r="C1194" s="70"/>
      <c r="D1194" s="70"/>
      <c r="E1194" s="71"/>
      <c r="F1194" s="69"/>
      <c r="G1194" s="70"/>
      <c r="H1194" s="70"/>
      <c r="I1194" s="71"/>
      <c r="J1194" s="69"/>
      <c r="K1194" s="70"/>
      <c r="L1194" s="70"/>
      <c r="M1194" s="71"/>
    </row>
  </sheetData>
  <mergeCells count="20">
    <mergeCell ref="B1:E1"/>
    <mergeCell ref="F1:I1"/>
    <mergeCell ref="J1:M1"/>
    <mergeCell ref="A3:A47"/>
    <mergeCell ref="A51:A53"/>
    <mergeCell ref="A54:A64"/>
    <mergeCell ref="A65:A83"/>
    <mergeCell ref="A157:A168"/>
    <mergeCell ref="A169:A184"/>
    <mergeCell ref="A185:A194"/>
    <mergeCell ref="A196:A207"/>
    <mergeCell ref="A208:A211"/>
    <mergeCell ref="A212:A216"/>
    <mergeCell ref="A84:A89"/>
    <mergeCell ref="A90:A92"/>
    <mergeCell ref="A94:A98"/>
    <mergeCell ref="A100:A106"/>
    <mergeCell ref="A107:A117"/>
    <mergeCell ref="A118:A126"/>
    <mergeCell ref="A127:A156"/>
  </mergeCells>
  <dataValidations>
    <dataValidation type="custom" allowBlank="1" showDropDown="1" showInputMessage="1" showErrorMessage="1" prompt="Input error - Email must be in the format 'user@example.com'" sqref="D3:D7 L3:L32 L38:L41 L45 H3:H52 D54:D81 H54:H89 L55:L89 L93 D84:D98 H93:H98 D100 L99:L117 D118:D130 L119:L147 D157:D174 D185:D186 L157:L194 H100:H198 H208:H211 D195:D218">
      <formula1>ISNUMBER(MATCH("*@*.?*",D3,0))</formula1>
    </dataValidation>
  </dataValidation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4.13"/>
    <col customWidth="1" min="3" max="3" width="15.38"/>
    <col customWidth="1" min="4" max="4" width="14.5"/>
  </cols>
  <sheetData>
    <row r="1">
      <c r="B1" s="84" t="s">
        <v>484</v>
      </c>
      <c r="C1" s="84" t="s">
        <v>485</v>
      </c>
      <c r="D1" s="84" t="s">
        <v>486</v>
      </c>
    </row>
    <row r="2">
      <c r="A2" s="48" t="s">
        <v>487</v>
      </c>
      <c r="B2" s="48" t="s">
        <v>3</v>
      </c>
      <c r="C2" s="48" t="s">
        <v>3</v>
      </c>
      <c r="D2" s="48" t="s">
        <v>3</v>
      </c>
      <c r="E2" s="2"/>
    </row>
    <row r="3">
      <c r="A3" s="49" t="s">
        <v>470</v>
      </c>
      <c r="B3" s="6" t="s">
        <v>23</v>
      </c>
      <c r="C3" s="5" t="s">
        <v>16</v>
      </c>
      <c r="D3" s="6" t="s">
        <v>40</v>
      </c>
      <c r="E3" s="6"/>
    </row>
    <row r="4">
      <c r="B4" s="11" t="s">
        <v>185</v>
      </c>
      <c r="C4" s="11" t="s">
        <v>34</v>
      </c>
      <c r="D4" s="11" t="s">
        <v>54</v>
      </c>
      <c r="E4" s="11"/>
    </row>
    <row r="5">
      <c r="B5" s="5" t="s">
        <v>208</v>
      </c>
      <c r="C5" s="6" t="s">
        <v>84</v>
      </c>
      <c r="D5" s="5" t="s">
        <v>89</v>
      </c>
      <c r="E5" s="5"/>
    </row>
    <row r="6">
      <c r="B6" s="11" t="s">
        <v>268</v>
      </c>
      <c r="C6" s="11" t="s">
        <v>76</v>
      </c>
      <c r="D6" s="11" t="s">
        <v>98</v>
      </c>
      <c r="E6" s="11"/>
    </row>
    <row r="7">
      <c r="B7" s="5" t="s">
        <v>301</v>
      </c>
      <c r="C7" s="5" t="s">
        <v>70</v>
      </c>
      <c r="D7" s="5" t="s">
        <v>64</v>
      </c>
      <c r="E7" s="5"/>
    </row>
    <row r="8">
      <c r="B8" s="6"/>
      <c r="C8" s="11" t="s">
        <v>133</v>
      </c>
      <c r="D8" s="11" t="s">
        <v>139</v>
      </c>
      <c r="E8" s="11"/>
    </row>
    <row r="9">
      <c r="B9" s="6"/>
      <c r="C9" s="5" t="s">
        <v>393</v>
      </c>
      <c r="D9" s="5" t="s">
        <v>397</v>
      </c>
      <c r="E9" s="5"/>
    </row>
    <row r="10">
      <c r="B10" s="6"/>
      <c r="C10" s="11" t="s">
        <v>420</v>
      </c>
      <c r="D10" s="11" t="s">
        <v>424</v>
      </c>
      <c r="E10" s="11"/>
    </row>
    <row r="11">
      <c r="B11" s="6"/>
      <c r="C11" s="5" t="s">
        <v>411</v>
      </c>
      <c r="D11" s="5" t="s">
        <v>449</v>
      </c>
      <c r="E11" s="5"/>
    </row>
    <row r="12">
      <c r="B12" s="6"/>
      <c r="C12" s="12" t="s">
        <v>464</v>
      </c>
      <c r="D12" s="11" t="s">
        <v>296</v>
      </c>
      <c r="E12" s="11"/>
    </row>
    <row r="13">
      <c r="B13" s="6"/>
      <c r="C13" s="5" t="s">
        <v>459</v>
      </c>
      <c r="D13" s="5" t="s">
        <v>384</v>
      </c>
      <c r="E13" s="5"/>
    </row>
    <row r="14">
      <c r="B14" s="6"/>
      <c r="C14" s="11" t="s">
        <v>454</v>
      </c>
      <c r="D14" s="11" t="s">
        <v>314</v>
      </c>
      <c r="E14" s="11"/>
    </row>
    <row r="15">
      <c r="B15" s="6"/>
      <c r="C15" s="5" t="s">
        <v>446</v>
      </c>
      <c r="D15" s="5" t="s">
        <v>406</v>
      </c>
      <c r="E15" s="5"/>
    </row>
    <row r="16">
      <c r="B16" s="6"/>
      <c r="C16" s="11" t="s">
        <v>441</v>
      </c>
      <c r="D16" s="11" t="s">
        <v>319</v>
      </c>
      <c r="E16" s="11"/>
    </row>
    <row r="17">
      <c r="B17" s="6"/>
      <c r="C17" s="5" t="s">
        <v>438</v>
      </c>
      <c r="D17" s="5" t="s">
        <v>345</v>
      </c>
      <c r="E17" s="5"/>
    </row>
    <row r="18">
      <c r="B18" s="6"/>
      <c r="C18" s="11" t="s">
        <v>433</v>
      </c>
      <c r="D18" s="11" t="s">
        <v>337</v>
      </c>
      <c r="E18" s="11"/>
    </row>
    <row r="19">
      <c r="B19" s="6"/>
      <c r="C19" s="5" t="s">
        <v>428</v>
      </c>
      <c r="D19" s="5" t="s">
        <v>352</v>
      </c>
      <c r="E19" s="5"/>
    </row>
    <row r="20">
      <c r="B20" s="6"/>
      <c r="C20" s="11" t="s">
        <v>292</v>
      </c>
      <c r="D20" s="12" t="s">
        <v>322</v>
      </c>
      <c r="E20" s="12"/>
    </row>
    <row r="21">
      <c r="B21" s="6"/>
      <c r="C21" s="6" t="s">
        <v>373</v>
      </c>
      <c r="D21" s="5" t="s">
        <v>389</v>
      </c>
      <c r="E21" s="5"/>
    </row>
    <row r="22">
      <c r="B22" s="6"/>
      <c r="C22" s="11" t="s">
        <v>288</v>
      </c>
      <c r="D22" s="12" t="s">
        <v>157</v>
      </c>
      <c r="E22" s="12"/>
    </row>
    <row r="23">
      <c r="B23" s="6"/>
      <c r="C23" s="5" t="s">
        <v>402</v>
      </c>
      <c r="D23" s="5" t="s">
        <v>173</v>
      </c>
      <c r="E23" s="5"/>
    </row>
    <row r="24">
      <c r="B24" s="6"/>
      <c r="C24" s="11" t="s">
        <v>306</v>
      </c>
      <c r="D24" s="11" t="s">
        <v>180</v>
      </c>
      <c r="E24" s="11"/>
    </row>
    <row r="25">
      <c r="B25" s="6"/>
      <c r="C25" s="5" t="s">
        <v>341</v>
      </c>
      <c r="D25" s="6" t="s">
        <v>190</v>
      </c>
      <c r="E25" s="6"/>
    </row>
    <row r="26">
      <c r="B26" s="6"/>
      <c r="C26" s="11" t="s">
        <v>326</v>
      </c>
      <c r="D26" s="12" t="s">
        <v>198</v>
      </c>
      <c r="E26" s="12"/>
    </row>
    <row r="27">
      <c r="B27" s="6"/>
      <c r="C27" s="5" t="s">
        <v>334</v>
      </c>
      <c r="D27" s="5" t="s">
        <v>227</v>
      </c>
      <c r="E27" s="5"/>
    </row>
    <row r="28">
      <c r="B28" s="6"/>
      <c r="C28" s="12" t="s">
        <v>284</v>
      </c>
      <c r="D28" s="11" t="s">
        <v>244</v>
      </c>
      <c r="E28" s="11"/>
    </row>
    <row r="29">
      <c r="B29" s="6"/>
      <c r="C29" s="5" t="s">
        <v>280</v>
      </c>
      <c r="D29" s="5" t="s">
        <v>202</v>
      </c>
      <c r="E29" s="5"/>
    </row>
    <row r="30">
      <c r="B30" s="6"/>
      <c r="C30" s="11" t="s">
        <v>276</v>
      </c>
      <c r="D30" s="11" t="s">
        <v>252</v>
      </c>
      <c r="E30" s="11"/>
    </row>
    <row r="31">
      <c r="B31" s="6"/>
      <c r="C31" s="5" t="s">
        <v>272</v>
      </c>
      <c r="D31" s="5" t="s">
        <v>103</v>
      </c>
      <c r="E31" s="5"/>
    </row>
    <row r="32">
      <c r="B32" s="6"/>
      <c r="C32" s="11" t="s">
        <v>152</v>
      </c>
      <c r="D32" s="11" t="s">
        <v>59</v>
      </c>
      <c r="E32" s="11"/>
    </row>
    <row r="33">
      <c r="B33" s="6"/>
      <c r="C33" s="5" t="s">
        <v>161</v>
      </c>
      <c r="D33" s="48"/>
      <c r="E33" s="2"/>
    </row>
    <row r="34">
      <c r="B34" s="6"/>
      <c r="C34" s="12" t="s">
        <v>147</v>
      </c>
      <c r="D34" s="48"/>
      <c r="E34" s="2"/>
    </row>
    <row r="35">
      <c r="B35" s="6"/>
      <c r="C35" s="5" t="s">
        <v>143</v>
      </c>
      <c r="D35" s="48"/>
      <c r="E35" s="2"/>
    </row>
    <row r="36">
      <c r="B36" s="6"/>
      <c r="C36" s="11" t="s">
        <v>128</v>
      </c>
      <c r="D36" s="48"/>
      <c r="E36" s="2"/>
    </row>
    <row r="37">
      <c r="B37" s="6"/>
      <c r="C37" s="5" t="s">
        <v>222</v>
      </c>
      <c r="D37" s="48"/>
      <c r="E37" s="2"/>
    </row>
    <row r="38">
      <c r="B38" s="6"/>
      <c r="C38" s="11" t="s">
        <v>261</v>
      </c>
      <c r="D38" s="48"/>
      <c r="E38" s="2"/>
    </row>
    <row r="39">
      <c r="B39" s="6"/>
      <c r="C39" s="6" t="s">
        <v>256</v>
      </c>
      <c r="D39" s="48"/>
      <c r="E39" s="2"/>
    </row>
    <row r="40">
      <c r="B40" s="6"/>
      <c r="C40" s="12" t="s">
        <v>369</v>
      </c>
      <c r="D40" s="48"/>
      <c r="E40" s="2"/>
    </row>
    <row r="41">
      <c r="B41" s="6"/>
      <c r="C41" s="5" t="s">
        <v>356</v>
      </c>
      <c r="D41" s="48"/>
      <c r="E41" s="2"/>
    </row>
    <row r="42">
      <c r="B42" s="6"/>
      <c r="C42" s="12" t="s">
        <v>217</v>
      </c>
      <c r="D42" s="48"/>
      <c r="E42" s="2"/>
    </row>
    <row r="43">
      <c r="B43" s="6"/>
      <c r="C43" s="6" t="s">
        <v>119</v>
      </c>
      <c r="D43" s="48"/>
      <c r="E43" s="2"/>
    </row>
    <row r="44">
      <c r="B44" s="6"/>
      <c r="C44" s="11" t="s">
        <v>114</v>
      </c>
      <c r="D44" s="48"/>
      <c r="E44" s="2"/>
    </row>
    <row r="45">
      <c r="B45" s="6"/>
      <c r="C45" s="5" t="s">
        <v>109</v>
      </c>
      <c r="D45" s="48"/>
      <c r="E45" s="2"/>
    </row>
    <row r="46">
      <c r="C46" s="11" t="s">
        <v>93</v>
      </c>
      <c r="D46" s="48"/>
      <c r="E46" s="2"/>
    </row>
    <row r="47">
      <c r="C47" s="6" t="s">
        <v>45</v>
      </c>
      <c r="D47" s="48"/>
      <c r="E47" s="2"/>
    </row>
    <row r="48">
      <c r="C48" s="11" t="s">
        <v>240</v>
      </c>
      <c r="D48" s="48"/>
      <c r="E48" s="2"/>
    </row>
    <row r="49">
      <c r="C49" s="6" t="s">
        <v>235</v>
      </c>
      <c r="D49" s="48"/>
      <c r="E49" s="2"/>
    </row>
    <row r="50">
      <c r="C50" s="12" t="s">
        <v>231</v>
      </c>
      <c r="D50" s="48"/>
      <c r="E50" s="2"/>
    </row>
    <row r="51">
      <c r="A51" s="54"/>
      <c r="B51" s="85">
        <f>COUNTA(B4:B50)</f>
        <v>4</v>
      </c>
      <c r="C51" s="86">
        <f t="shared" ref="C51:D51" si="1">COUNTA(C3:C50)</f>
        <v>48</v>
      </c>
      <c r="D51" s="87">
        <f t="shared" si="1"/>
        <v>30</v>
      </c>
      <c r="E51" s="88">
        <f>SUM(B51:D51)</f>
        <v>82</v>
      </c>
    </row>
    <row r="52">
      <c r="A52" s="56" t="s">
        <v>18</v>
      </c>
      <c r="B52" s="58"/>
      <c r="C52" s="61" t="s">
        <v>16</v>
      </c>
      <c r="D52" s="60"/>
      <c r="E52" s="2"/>
    </row>
    <row r="53">
      <c r="A53" s="66"/>
      <c r="B53" s="2"/>
      <c r="C53" s="6" t="s">
        <v>147</v>
      </c>
      <c r="D53" s="48"/>
      <c r="E53" s="2"/>
    </row>
    <row r="54">
      <c r="A54" s="68"/>
      <c r="B54" s="85"/>
      <c r="C54" s="86">
        <f>COUNTa(C52:C53)</f>
        <v>2</v>
      </c>
      <c r="D54" s="87"/>
      <c r="E54" s="89"/>
    </row>
    <row r="55">
      <c r="A55" s="90" t="s">
        <v>19</v>
      </c>
      <c r="B55" s="5" t="s">
        <v>16</v>
      </c>
      <c r="C55" s="6" t="s">
        <v>45</v>
      </c>
      <c r="D55" s="73"/>
      <c r="E55" s="6"/>
    </row>
    <row r="56">
      <c r="A56" s="66"/>
      <c r="B56" s="11" t="s">
        <v>152</v>
      </c>
      <c r="C56" s="6" t="s">
        <v>231</v>
      </c>
      <c r="D56" s="82"/>
      <c r="E56" s="11"/>
    </row>
    <row r="57">
      <c r="A57" s="66"/>
      <c r="B57" s="5" t="s">
        <v>261</v>
      </c>
      <c r="C57" s="11" t="s">
        <v>268</v>
      </c>
      <c r="D57" s="82"/>
      <c r="E57" s="11"/>
    </row>
    <row r="58">
      <c r="A58" s="66"/>
      <c r="B58" s="6" t="s">
        <v>235</v>
      </c>
      <c r="C58" s="11" t="s">
        <v>356</v>
      </c>
      <c r="D58" s="82"/>
      <c r="E58" s="11"/>
    </row>
    <row r="59">
      <c r="A59" s="66"/>
      <c r="B59" s="5" t="s">
        <v>280</v>
      </c>
      <c r="C59" s="5" t="s">
        <v>428</v>
      </c>
      <c r="D59" s="82"/>
      <c r="E59" s="11"/>
    </row>
    <row r="60">
      <c r="A60" s="66"/>
      <c r="B60" s="5" t="s">
        <v>326</v>
      </c>
      <c r="C60" s="5" t="s">
        <v>449</v>
      </c>
      <c r="D60" s="82"/>
      <c r="E60" s="11"/>
    </row>
    <row r="61">
      <c r="A61" s="66"/>
      <c r="B61" s="5" t="s">
        <v>402</v>
      </c>
      <c r="C61" s="5" t="s">
        <v>143</v>
      </c>
      <c r="D61" s="82"/>
      <c r="E61" s="11"/>
    </row>
    <row r="62">
      <c r="A62" s="66"/>
      <c r="B62" s="5" t="s">
        <v>411</v>
      </c>
      <c r="C62" s="5"/>
      <c r="D62" s="82"/>
      <c r="E62" s="11"/>
    </row>
    <row r="63">
      <c r="A63" s="66"/>
      <c r="B63" s="11" t="s">
        <v>438</v>
      </c>
      <c r="C63" s="5"/>
      <c r="D63" s="82"/>
      <c r="E63" s="11"/>
    </row>
    <row r="64">
      <c r="A64" s="66"/>
      <c r="B64" s="5" t="s">
        <v>454</v>
      </c>
      <c r="C64" s="5"/>
      <c r="D64" s="82"/>
      <c r="E64" s="11"/>
    </row>
    <row r="65">
      <c r="A65" s="68"/>
      <c r="B65" s="6" t="s">
        <v>147</v>
      </c>
      <c r="D65" s="82"/>
      <c r="E65" s="11"/>
    </row>
    <row r="66">
      <c r="A66" s="91"/>
      <c r="B66" s="92">
        <f>COUNTA(B55:B65)</f>
        <v>11</v>
      </c>
      <c r="C66" s="93">
        <f>COUNTA(C56:C65)</f>
        <v>6</v>
      </c>
      <c r="D66" s="94"/>
      <c r="E66" s="50">
        <f>SUM(B66:D66)</f>
        <v>17</v>
      </c>
    </row>
    <row r="67">
      <c r="A67" s="56" t="s">
        <v>25</v>
      </c>
      <c r="B67" s="95" t="s">
        <v>23</v>
      </c>
      <c r="C67" s="61" t="s">
        <v>59</v>
      </c>
      <c r="D67" s="96" t="s">
        <v>70</v>
      </c>
      <c r="E67" s="11"/>
    </row>
    <row r="68">
      <c r="A68" s="66"/>
      <c r="B68" s="6" t="s">
        <v>256</v>
      </c>
      <c r="C68" s="11" t="s">
        <v>93</v>
      </c>
      <c r="D68" s="82" t="s">
        <v>89</v>
      </c>
      <c r="E68" s="11"/>
    </row>
    <row r="69">
      <c r="A69" s="66"/>
      <c r="B69" s="11" t="s">
        <v>341</v>
      </c>
      <c r="C69" s="11" t="s">
        <v>133</v>
      </c>
      <c r="D69" s="82" t="s">
        <v>103</v>
      </c>
      <c r="E69" s="11"/>
    </row>
    <row r="70">
      <c r="A70" s="66"/>
      <c r="B70" s="6" t="s">
        <v>45</v>
      </c>
      <c r="C70" s="11" t="s">
        <v>268</v>
      </c>
      <c r="D70" s="77" t="s">
        <v>272</v>
      </c>
      <c r="E70" s="5"/>
    </row>
    <row r="71">
      <c r="A71" s="66"/>
      <c r="B71" s="6"/>
      <c r="C71" s="5" t="s">
        <v>143</v>
      </c>
      <c r="D71" s="77" t="s">
        <v>128</v>
      </c>
      <c r="E71" s="5"/>
    </row>
    <row r="72">
      <c r="A72" s="66"/>
      <c r="B72" s="6"/>
      <c r="C72" s="5" t="s">
        <v>280</v>
      </c>
      <c r="D72" s="82" t="s">
        <v>306</v>
      </c>
      <c r="E72" s="11"/>
    </row>
    <row r="73">
      <c r="A73" s="66"/>
      <c r="B73" s="6"/>
      <c r="C73" s="11" t="s">
        <v>152</v>
      </c>
      <c r="D73" s="82" t="s">
        <v>114</v>
      </c>
      <c r="E73" s="11"/>
    </row>
    <row r="74">
      <c r="A74" s="66"/>
      <c r="B74" s="6"/>
      <c r="C74" s="5" t="s">
        <v>208</v>
      </c>
      <c r="D74" s="73" t="s">
        <v>235</v>
      </c>
      <c r="E74" s="6"/>
    </row>
    <row r="75">
      <c r="A75" s="66"/>
      <c r="B75" s="6"/>
      <c r="C75" s="6" t="s">
        <v>217</v>
      </c>
      <c r="D75" s="77" t="s">
        <v>326</v>
      </c>
      <c r="E75" s="5"/>
    </row>
    <row r="76">
      <c r="A76" s="66"/>
      <c r="B76" s="6"/>
      <c r="C76" s="6" t="s">
        <v>231</v>
      </c>
      <c r="D76" s="77" t="s">
        <v>352</v>
      </c>
      <c r="E76" s="5"/>
    </row>
    <row r="77">
      <c r="A77" s="66"/>
      <c r="B77" s="6"/>
      <c r="C77" s="5" t="s">
        <v>240</v>
      </c>
      <c r="D77" s="73" t="s">
        <v>369</v>
      </c>
      <c r="E77" s="6"/>
    </row>
    <row r="78">
      <c r="A78" s="66"/>
      <c r="B78" s="6"/>
      <c r="C78" s="12" t="s">
        <v>284</v>
      </c>
      <c r="D78" s="77" t="s">
        <v>393</v>
      </c>
      <c r="E78" s="5"/>
    </row>
    <row r="79">
      <c r="A79" s="66"/>
      <c r="B79" s="6"/>
      <c r="C79" s="12" t="s">
        <v>373</v>
      </c>
      <c r="D79" s="77" t="s">
        <v>446</v>
      </c>
      <c r="E79" s="5"/>
    </row>
    <row r="80">
      <c r="A80" s="66"/>
      <c r="B80" s="6"/>
      <c r="C80" s="5" t="s">
        <v>384</v>
      </c>
      <c r="D80" s="77" t="s">
        <v>449</v>
      </c>
      <c r="E80" s="5"/>
    </row>
    <row r="81">
      <c r="A81" s="66"/>
      <c r="B81" s="6"/>
      <c r="C81" s="5" t="s">
        <v>428</v>
      </c>
      <c r="D81" s="73" t="s">
        <v>147</v>
      </c>
      <c r="E81" s="6"/>
    </row>
    <row r="82">
      <c r="A82" s="66"/>
      <c r="B82" s="6"/>
      <c r="C82" s="5" t="s">
        <v>185</v>
      </c>
      <c r="D82" s="73" t="s">
        <v>84</v>
      </c>
      <c r="E82" s="6"/>
    </row>
    <row r="83">
      <c r="A83" s="66"/>
      <c r="B83" s="6"/>
      <c r="C83" s="11" t="s">
        <v>438</v>
      </c>
      <c r="D83" s="73"/>
      <c r="E83" s="6"/>
    </row>
    <row r="84">
      <c r="A84" s="66"/>
      <c r="C84" s="5" t="s">
        <v>441</v>
      </c>
      <c r="D84" s="67"/>
      <c r="E84" s="97"/>
    </row>
    <row r="85">
      <c r="A85" s="68"/>
      <c r="C85" s="5" t="s">
        <v>433</v>
      </c>
      <c r="D85" s="67"/>
      <c r="E85" s="97"/>
    </row>
    <row r="86">
      <c r="A86" s="98"/>
      <c r="B86" s="92">
        <f>COUNTA(B67:B85)</f>
        <v>4</v>
      </c>
      <c r="C86" s="93">
        <f t="shared" ref="C86:D86" si="2">counta(C67:C85)</f>
        <v>19</v>
      </c>
      <c r="D86" s="94">
        <f t="shared" si="2"/>
        <v>16</v>
      </c>
      <c r="E86" s="50">
        <f>SUM(B86:D86)</f>
        <v>39</v>
      </c>
    </row>
    <row r="87">
      <c r="A87" s="56" t="s">
        <v>26</v>
      </c>
      <c r="B87" s="62" t="s">
        <v>147</v>
      </c>
      <c r="C87" s="61" t="s">
        <v>389</v>
      </c>
      <c r="D87" s="96" t="s">
        <v>306</v>
      </c>
      <c r="E87" s="11"/>
    </row>
    <row r="88">
      <c r="A88" s="66"/>
      <c r="B88" s="6"/>
      <c r="C88" s="11" t="s">
        <v>276</v>
      </c>
      <c r="D88" s="82" t="s">
        <v>356</v>
      </c>
      <c r="E88" s="11"/>
    </row>
    <row r="89">
      <c r="A89" s="66"/>
      <c r="B89" s="6"/>
      <c r="C89" s="11"/>
      <c r="D89" s="73" t="s">
        <v>369</v>
      </c>
      <c r="E89" s="6"/>
    </row>
    <row r="90">
      <c r="A90" s="66"/>
      <c r="B90" s="6"/>
      <c r="C90" s="11"/>
      <c r="D90" s="82" t="s">
        <v>341</v>
      </c>
      <c r="E90" s="11"/>
    </row>
    <row r="91">
      <c r="A91" s="66"/>
      <c r="B91" s="6"/>
      <c r="C91" s="11"/>
      <c r="D91" s="76" t="s">
        <v>373</v>
      </c>
      <c r="E91" s="12"/>
    </row>
    <row r="92">
      <c r="A92" s="68"/>
      <c r="B92" s="6"/>
      <c r="C92" s="11"/>
      <c r="D92" s="77" t="s">
        <v>76</v>
      </c>
      <c r="E92" s="5"/>
    </row>
    <row r="93">
      <c r="A93" s="98"/>
      <c r="B93" s="92">
        <f>counta(B87:B92)</f>
        <v>1</v>
      </c>
      <c r="C93" s="92">
        <f t="shared" ref="C93:D93" si="3">COUNTA(C87:C92)</f>
        <v>2</v>
      </c>
      <c r="D93" s="94">
        <f t="shared" si="3"/>
        <v>6</v>
      </c>
      <c r="E93" s="50"/>
    </row>
    <row r="94">
      <c r="A94" s="56" t="s">
        <v>27</v>
      </c>
      <c r="B94" s="62" t="s">
        <v>147</v>
      </c>
      <c r="C94" s="99"/>
      <c r="D94" s="100"/>
      <c r="E94" s="5"/>
    </row>
    <row r="95">
      <c r="A95" s="66"/>
      <c r="B95" s="5" t="s">
        <v>185</v>
      </c>
      <c r="C95" s="76"/>
      <c r="D95" s="77"/>
      <c r="E95" s="5"/>
    </row>
    <row r="96">
      <c r="A96" s="68"/>
      <c r="B96" s="5" t="s">
        <v>143</v>
      </c>
      <c r="C96" s="76"/>
      <c r="D96" s="77"/>
      <c r="E96" s="5"/>
    </row>
    <row r="97">
      <c r="A97" s="101"/>
      <c r="B97" s="102">
        <f>counta(B94:B96)</f>
        <v>3</v>
      </c>
      <c r="C97" s="103"/>
      <c r="D97" s="104"/>
      <c r="E97" s="5"/>
    </row>
    <row r="98">
      <c r="A98" s="105" t="s">
        <v>28</v>
      </c>
      <c r="B98" s="62" t="s">
        <v>256</v>
      </c>
      <c r="C98" s="95" t="s">
        <v>23</v>
      </c>
      <c r="D98" s="106" t="s">
        <v>147</v>
      </c>
    </row>
    <row r="99">
      <c r="A99" s="98"/>
      <c r="B99" s="107">
        <v>1.0</v>
      </c>
      <c r="C99" s="108">
        <v>1.0</v>
      </c>
      <c r="D99" s="109">
        <v>1.0</v>
      </c>
    </row>
    <row r="100">
      <c r="A100" s="56" t="s">
        <v>29</v>
      </c>
      <c r="B100" s="61" t="s">
        <v>143</v>
      </c>
      <c r="C100" s="61" t="s">
        <v>143</v>
      </c>
      <c r="D100" s="100"/>
    </row>
    <row r="101">
      <c r="A101" s="66"/>
      <c r="B101" s="6" t="s">
        <v>147</v>
      </c>
      <c r="C101" s="5" t="s">
        <v>59</v>
      </c>
      <c r="D101" s="77"/>
    </row>
    <row r="102">
      <c r="A102" s="66"/>
      <c r="B102" s="11" t="s">
        <v>202</v>
      </c>
      <c r="C102" s="5"/>
      <c r="D102" s="77"/>
    </row>
    <row r="103">
      <c r="A103" s="66"/>
      <c r="B103" s="5" t="s">
        <v>185</v>
      </c>
      <c r="C103" s="5"/>
      <c r="D103" s="77"/>
    </row>
    <row r="104">
      <c r="A104" s="68"/>
      <c r="B104" s="12" t="s">
        <v>23</v>
      </c>
      <c r="D104" s="77"/>
    </row>
    <row r="105">
      <c r="A105" s="110"/>
      <c r="B105" s="86">
        <f t="shared" ref="B105:C105" si="4">COUNTA(B100:B104)</f>
        <v>5</v>
      </c>
      <c r="C105" s="111">
        <f t="shared" si="4"/>
        <v>2</v>
      </c>
      <c r="D105" s="112"/>
    </row>
    <row r="106">
      <c r="A106" s="105" t="s">
        <v>30</v>
      </c>
      <c r="B106" s="65"/>
      <c r="C106" s="65"/>
      <c r="D106" s="99" t="s">
        <v>23</v>
      </c>
      <c r="E106" s="113" t="s">
        <v>488</v>
      </c>
    </row>
    <row r="107">
      <c r="A107" s="114"/>
      <c r="B107" s="93"/>
      <c r="C107" s="93"/>
      <c r="D107" s="109">
        <v>1.0</v>
      </c>
      <c r="E107" s="115"/>
    </row>
    <row r="108">
      <c r="A108" s="56" t="s">
        <v>36</v>
      </c>
      <c r="B108" s="116" t="s">
        <v>268</v>
      </c>
      <c r="C108" s="116" t="s">
        <v>152</v>
      </c>
      <c r="D108" s="96" t="s">
        <v>202</v>
      </c>
      <c r="E108" s="11"/>
    </row>
    <row r="109">
      <c r="A109" s="66"/>
      <c r="C109" s="6" t="s">
        <v>217</v>
      </c>
      <c r="D109" s="77" t="s">
        <v>402</v>
      </c>
      <c r="E109" s="5"/>
    </row>
    <row r="110">
      <c r="A110" s="66"/>
      <c r="C110" s="5" t="s">
        <v>280</v>
      </c>
      <c r="D110" s="73" t="s">
        <v>464</v>
      </c>
      <c r="E110" s="6"/>
    </row>
    <row r="111">
      <c r="A111" s="66"/>
      <c r="C111" s="5" t="s">
        <v>428</v>
      </c>
      <c r="D111" s="117" t="s">
        <v>34</v>
      </c>
      <c r="E111" s="18"/>
    </row>
    <row r="112">
      <c r="A112" s="66"/>
      <c r="C112" s="5" t="s">
        <v>393</v>
      </c>
      <c r="D112" s="117"/>
      <c r="E112" s="18"/>
    </row>
    <row r="113">
      <c r="A113" s="66"/>
      <c r="C113" s="5" t="s">
        <v>441</v>
      </c>
      <c r="D113" s="117"/>
      <c r="E113" s="18"/>
    </row>
    <row r="114">
      <c r="A114" s="68"/>
      <c r="C114" s="5" t="s">
        <v>143</v>
      </c>
      <c r="D114" s="67"/>
      <c r="E114" s="97"/>
    </row>
    <row r="115">
      <c r="A115" s="118"/>
      <c r="B115" s="119"/>
      <c r="C115" s="120">
        <f t="shared" ref="C115:D115" si="5">COUNTA(C108:C114)</f>
        <v>7</v>
      </c>
      <c r="D115" s="121">
        <f t="shared" si="5"/>
        <v>4</v>
      </c>
      <c r="E115" s="50" t="str">
        <f>SUMIF(C115:D115)</f>
        <v>#N/A</v>
      </c>
    </row>
    <row r="116">
      <c r="A116" s="90" t="s">
        <v>47</v>
      </c>
      <c r="B116" s="67"/>
      <c r="C116" s="5" t="s">
        <v>240</v>
      </c>
      <c r="D116" s="82" t="s">
        <v>93</v>
      </c>
      <c r="E116" s="11"/>
    </row>
    <row r="117">
      <c r="A117" s="66"/>
      <c r="B117" s="67"/>
      <c r="C117" s="11" t="s">
        <v>268</v>
      </c>
      <c r="D117" s="73" t="s">
        <v>256</v>
      </c>
      <c r="E117" s="6"/>
    </row>
    <row r="118">
      <c r="A118" s="66"/>
      <c r="B118" s="67"/>
      <c r="C118" s="5" t="s">
        <v>280</v>
      </c>
      <c r="D118" s="77" t="s">
        <v>208</v>
      </c>
      <c r="E118" s="5"/>
    </row>
    <row r="119">
      <c r="A119" s="66"/>
      <c r="B119" s="67"/>
      <c r="C119" s="122" t="s">
        <v>45</v>
      </c>
      <c r="D119" s="82" t="s">
        <v>139</v>
      </c>
      <c r="E119" s="11"/>
    </row>
    <row r="120">
      <c r="A120" s="66"/>
      <c r="B120" s="67"/>
      <c r="C120" s="6"/>
      <c r="D120" s="77" t="s">
        <v>326</v>
      </c>
      <c r="E120" s="5"/>
    </row>
    <row r="121">
      <c r="A121" s="66"/>
      <c r="B121" s="67"/>
      <c r="C121" s="6"/>
      <c r="D121" s="82" t="s">
        <v>356</v>
      </c>
      <c r="E121" s="11"/>
    </row>
    <row r="122">
      <c r="A122" s="66"/>
      <c r="B122" s="67"/>
      <c r="C122" s="6"/>
      <c r="D122" s="77" t="s">
        <v>389</v>
      </c>
      <c r="E122" s="5"/>
    </row>
    <row r="123">
      <c r="A123" s="66"/>
      <c r="B123" s="67"/>
      <c r="C123" s="6"/>
      <c r="D123" s="77" t="s">
        <v>393</v>
      </c>
      <c r="E123" s="5"/>
    </row>
    <row r="124">
      <c r="A124" s="66"/>
      <c r="B124" s="67"/>
      <c r="C124" s="6"/>
      <c r="D124" s="82" t="s">
        <v>420</v>
      </c>
      <c r="E124" s="11"/>
    </row>
    <row r="125">
      <c r="A125" s="66"/>
      <c r="B125" s="67"/>
      <c r="C125" s="6"/>
      <c r="D125" s="77" t="s">
        <v>446</v>
      </c>
      <c r="E125" s="5"/>
    </row>
    <row r="126">
      <c r="A126" s="68"/>
      <c r="B126" s="67"/>
      <c r="C126" s="6"/>
      <c r="D126" s="77" t="s">
        <v>76</v>
      </c>
      <c r="E126" s="5"/>
    </row>
    <row r="127">
      <c r="A127" s="98"/>
      <c r="B127" s="92"/>
      <c r="C127" s="123">
        <f>COUNTA(C116:C126)</f>
        <v>4</v>
      </c>
      <c r="D127" s="94">
        <f>counta(D116:D126)</f>
        <v>11</v>
      </c>
      <c r="E127" s="50">
        <f>SUM(B127:D127)</f>
        <v>15</v>
      </c>
    </row>
    <row r="128">
      <c r="A128" s="56" t="s">
        <v>48</v>
      </c>
      <c r="B128" s="62" t="s">
        <v>45</v>
      </c>
      <c r="C128" s="116" t="s">
        <v>139</v>
      </c>
      <c r="D128" s="65"/>
    </row>
    <row r="129">
      <c r="A129" s="66"/>
      <c r="B129" s="11" t="s">
        <v>268</v>
      </c>
      <c r="C129" s="11" t="s">
        <v>288</v>
      </c>
      <c r="D129" s="82"/>
    </row>
    <row r="130">
      <c r="A130" s="66"/>
      <c r="B130" s="5" t="s">
        <v>227</v>
      </c>
      <c r="C130" s="5" t="s">
        <v>261</v>
      </c>
      <c r="D130" s="82"/>
    </row>
    <row r="131">
      <c r="A131" s="66"/>
      <c r="B131" s="5" t="s">
        <v>76</v>
      </c>
      <c r="C131" s="11" t="s">
        <v>306</v>
      </c>
      <c r="D131" s="82"/>
    </row>
    <row r="132">
      <c r="A132" s="66"/>
      <c r="B132" s="5"/>
      <c r="C132" s="5" t="s">
        <v>345</v>
      </c>
      <c r="D132" s="82"/>
    </row>
    <row r="133">
      <c r="A133" s="66"/>
      <c r="B133" s="5"/>
      <c r="C133" s="5" t="s">
        <v>352</v>
      </c>
      <c r="D133" s="82"/>
    </row>
    <row r="134">
      <c r="A134" s="66"/>
      <c r="B134" s="5"/>
      <c r="C134" s="11" t="s">
        <v>438</v>
      </c>
      <c r="D134" s="82"/>
    </row>
    <row r="135">
      <c r="A135" s="66"/>
      <c r="B135" s="5"/>
      <c r="C135" s="5" t="s">
        <v>389</v>
      </c>
      <c r="D135" s="82"/>
    </row>
    <row r="136">
      <c r="A136" s="68"/>
      <c r="B136" s="5"/>
      <c r="C136" s="5" t="s">
        <v>208</v>
      </c>
      <c r="D136" s="82"/>
    </row>
    <row r="137">
      <c r="A137" s="98"/>
      <c r="B137" s="93">
        <f t="shared" ref="B137:C137" si="6">counta(B128:B136)</f>
        <v>4</v>
      </c>
      <c r="C137" s="93">
        <f t="shared" si="6"/>
        <v>9</v>
      </c>
      <c r="D137" s="94"/>
      <c r="E137" s="43">
        <f>SUM(B137:D137)</f>
        <v>13</v>
      </c>
    </row>
    <row r="138">
      <c r="A138" s="56" t="s">
        <v>49</v>
      </c>
      <c r="B138" s="116" t="s">
        <v>93</v>
      </c>
      <c r="C138" s="62" t="s">
        <v>45</v>
      </c>
      <c r="D138" s="96" t="s">
        <v>64</v>
      </c>
      <c r="E138" s="11"/>
    </row>
    <row r="139">
      <c r="A139" s="66"/>
      <c r="B139" s="5" t="s">
        <v>208</v>
      </c>
      <c r="C139" s="5" t="s">
        <v>76</v>
      </c>
      <c r="D139" s="82" t="s">
        <v>89</v>
      </c>
      <c r="E139" s="11"/>
    </row>
    <row r="140">
      <c r="A140" s="66"/>
      <c r="B140" s="5" t="s">
        <v>261</v>
      </c>
      <c r="C140" s="11" t="s">
        <v>103</v>
      </c>
      <c r="D140" s="77" t="s">
        <v>109</v>
      </c>
      <c r="E140" s="5"/>
    </row>
    <row r="141">
      <c r="A141" s="66"/>
      <c r="B141" s="11" t="s">
        <v>306</v>
      </c>
      <c r="C141" s="6" t="s">
        <v>217</v>
      </c>
      <c r="D141" s="82" t="s">
        <v>222</v>
      </c>
      <c r="E141" s="11"/>
    </row>
    <row r="142">
      <c r="A142" s="66"/>
      <c r="C142" s="6" t="s">
        <v>235</v>
      </c>
      <c r="D142" s="82" t="s">
        <v>268</v>
      </c>
      <c r="E142" s="11"/>
    </row>
    <row r="143">
      <c r="A143" s="66"/>
      <c r="C143" s="5" t="s">
        <v>280</v>
      </c>
      <c r="D143" s="76" t="s">
        <v>284</v>
      </c>
      <c r="E143" s="12"/>
    </row>
    <row r="144">
      <c r="A144" s="66"/>
      <c r="C144" s="6" t="s">
        <v>256</v>
      </c>
      <c r="D144" s="73" t="s">
        <v>119</v>
      </c>
      <c r="E144" s="6"/>
    </row>
    <row r="145">
      <c r="A145" s="66"/>
      <c r="C145" s="6" t="s">
        <v>231</v>
      </c>
      <c r="D145" s="77" t="s">
        <v>143</v>
      </c>
      <c r="E145" s="5"/>
    </row>
    <row r="146">
      <c r="A146" s="66"/>
      <c r="C146" s="11" t="s">
        <v>114</v>
      </c>
      <c r="D146" s="77" t="s">
        <v>185</v>
      </c>
      <c r="E146" s="5"/>
    </row>
    <row r="147">
      <c r="A147" s="66"/>
      <c r="B147" s="67"/>
      <c r="C147" s="11" t="s">
        <v>133</v>
      </c>
      <c r="D147" s="77" t="s">
        <v>272</v>
      </c>
      <c r="E147" s="5"/>
    </row>
    <row r="148">
      <c r="A148" s="66"/>
      <c r="B148" s="67"/>
      <c r="C148" s="11" t="s">
        <v>152</v>
      </c>
      <c r="D148" s="82" t="s">
        <v>276</v>
      </c>
      <c r="E148" s="11"/>
    </row>
    <row r="149">
      <c r="A149" s="66"/>
      <c r="B149" s="67"/>
      <c r="C149" s="6" t="s">
        <v>157</v>
      </c>
      <c r="D149" s="82" t="s">
        <v>288</v>
      </c>
      <c r="E149" s="11"/>
    </row>
    <row r="150">
      <c r="A150" s="66"/>
      <c r="B150" s="67"/>
      <c r="C150" s="11" t="s">
        <v>173</v>
      </c>
      <c r="D150" s="82" t="s">
        <v>292</v>
      </c>
      <c r="E150" s="11"/>
    </row>
    <row r="151">
      <c r="A151" s="66"/>
      <c r="B151" s="67"/>
      <c r="C151" s="5" t="s">
        <v>240</v>
      </c>
      <c r="D151" s="77" t="s">
        <v>128</v>
      </c>
      <c r="E151" s="5"/>
    </row>
    <row r="152">
      <c r="A152" s="66"/>
      <c r="B152" s="67"/>
      <c r="C152" s="11" t="s">
        <v>202</v>
      </c>
      <c r="D152" s="82" t="s">
        <v>301</v>
      </c>
      <c r="E152" s="11"/>
    </row>
    <row r="153">
      <c r="A153" s="66"/>
      <c r="B153" s="67"/>
      <c r="C153" s="5" t="s">
        <v>161</v>
      </c>
      <c r="D153" s="77" t="s">
        <v>326</v>
      </c>
      <c r="E153" s="5"/>
    </row>
    <row r="154">
      <c r="A154" s="66"/>
      <c r="B154" s="67"/>
      <c r="C154" s="5" t="s">
        <v>296</v>
      </c>
      <c r="D154" s="77" t="s">
        <v>384</v>
      </c>
      <c r="E154" s="5"/>
    </row>
    <row r="155">
      <c r="A155" s="66"/>
      <c r="B155" s="67"/>
      <c r="C155" s="5" t="s">
        <v>334</v>
      </c>
      <c r="D155" s="77" t="s">
        <v>393</v>
      </c>
      <c r="E155" s="5"/>
    </row>
    <row r="156">
      <c r="A156" s="66"/>
      <c r="B156" s="67"/>
      <c r="C156" s="11" t="s">
        <v>341</v>
      </c>
      <c r="D156" s="77" t="s">
        <v>424</v>
      </c>
      <c r="E156" s="5"/>
    </row>
    <row r="157">
      <c r="A157" s="66"/>
      <c r="B157" s="67"/>
      <c r="C157" s="5" t="s">
        <v>352</v>
      </c>
      <c r="D157" s="77" t="s">
        <v>433</v>
      </c>
      <c r="E157" s="5"/>
    </row>
    <row r="158">
      <c r="A158" s="66"/>
      <c r="B158" s="67"/>
      <c r="C158" s="5" t="s">
        <v>337</v>
      </c>
      <c r="D158" s="82" t="s">
        <v>438</v>
      </c>
      <c r="E158" s="11"/>
    </row>
    <row r="159">
      <c r="A159" s="66"/>
      <c r="B159" s="67"/>
      <c r="C159" s="6" t="s">
        <v>369</v>
      </c>
      <c r="D159" s="67"/>
      <c r="E159" s="97"/>
    </row>
    <row r="160">
      <c r="A160" s="66"/>
      <c r="B160" s="67"/>
      <c r="C160" s="12" t="s">
        <v>373</v>
      </c>
      <c r="D160" s="67"/>
      <c r="E160" s="97"/>
    </row>
    <row r="161">
      <c r="A161" s="66"/>
      <c r="B161" s="67"/>
      <c r="C161" s="5" t="s">
        <v>402</v>
      </c>
      <c r="D161" s="67"/>
      <c r="E161" s="97"/>
    </row>
    <row r="162">
      <c r="A162" s="66"/>
      <c r="B162" s="67"/>
      <c r="C162" s="5" t="s">
        <v>411</v>
      </c>
      <c r="D162" s="67"/>
      <c r="E162" s="97"/>
    </row>
    <row r="163">
      <c r="A163" s="66"/>
      <c r="B163" s="67"/>
      <c r="C163" s="11" t="s">
        <v>420</v>
      </c>
      <c r="D163" s="67"/>
      <c r="E163" s="97"/>
    </row>
    <row r="164">
      <c r="A164" s="66"/>
      <c r="B164" s="67"/>
      <c r="C164" s="5" t="s">
        <v>428</v>
      </c>
      <c r="D164" s="67"/>
      <c r="E164" s="97"/>
    </row>
    <row r="165">
      <c r="A165" s="66"/>
      <c r="B165" s="67"/>
      <c r="C165" s="5" t="s">
        <v>441</v>
      </c>
      <c r="D165" s="67"/>
      <c r="E165" s="97"/>
    </row>
    <row r="166">
      <c r="A166" s="66"/>
      <c r="B166" s="67"/>
      <c r="C166" s="6" t="s">
        <v>464</v>
      </c>
      <c r="D166" s="67"/>
      <c r="E166" s="97"/>
    </row>
    <row r="167">
      <c r="A167" s="68"/>
      <c r="B167" s="67"/>
      <c r="C167" s="11" t="s">
        <v>70</v>
      </c>
      <c r="D167" s="67"/>
      <c r="E167" s="97"/>
    </row>
    <row r="168">
      <c r="A168" s="98"/>
      <c r="B168" s="93">
        <f t="shared" ref="B168:C168" si="7">counta(B138:B167)</f>
        <v>4</v>
      </c>
      <c r="C168" s="93">
        <f t="shared" si="7"/>
        <v>30</v>
      </c>
      <c r="D168" s="124">
        <f>COUNTA(D138:D167)</f>
        <v>21</v>
      </c>
      <c r="E168" s="51">
        <f>SUM(B168:D168)</f>
        <v>55</v>
      </c>
    </row>
    <row r="169">
      <c r="A169" s="56" t="s">
        <v>50</v>
      </c>
      <c r="B169" s="116" t="s">
        <v>152</v>
      </c>
      <c r="C169" s="116" t="s">
        <v>139</v>
      </c>
      <c r="D169" s="106" t="s">
        <v>157</v>
      </c>
      <c r="E169" s="6"/>
    </row>
    <row r="170">
      <c r="A170" s="66"/>
      <c r="B170" s="6" t="s">
        <v>235</v>
      </c>
      <c r="C170" s="5" t="s">
        <v>227</v>
      </c>
      <c r="D170" s="77" t="s">
        <v>402</v>
      </c>
      <c r="E170" s="5"/>
    </row>
    <row r="171">
      <c r="A171" s="66"/>
      <c r="B171" s="11" t="s">
        <v>292</v>
      </c>
      <c r="C171" s="5" t="s">
        <v>240</v>
      </c>
      <c r="D171" s="82" t="s">
        <v>202</v>
      </c>
      <c r="E171" s="11"/>
    </row>
    <row r="172">
      <c r="A172" s="66"/>
      <c r="B172" s="11" t="s">
        <v>356</v>
      </c>
      <c r="C172" s="6" t="s">
        <v>157</v>
      </c>
      <c r="D172" s="73" t="s">
        <v>45</v>
      </c>
      <c r="E172" s="6"/>
    </row>
    <row r="173">
      <c r="A173" s="66"/>
      <c r="B173" s="5" t="s">
        <v>424</v>
      </c>
      <c r="C173" s="5" t="s">
        <v>161</v>
      </c>
      <c r="D173" s="73"/>
      <c r="E173" s="6"/>
    </row>
    <row r="174">
      <c r="A174" s="66"/>
      <c r="B174" s="11" t="s">
        <v>438</v>
      </c>
      <c r="C174" s="11" t="s">
        <v>288</v>
      </c>
      <c r="D174" s="73"/>
      <c r="E174" s="6"/>
    </row>
    <row r="175">
      <c r="A175" s="66"/>
      <c r="B175" s="5" t="s">
        <v>76</v>
      </c>
      <c r="C175" s="11" t="s">
        <v>301</v>
      </c>
      <c r="D175" s="73"/>
      <c r="E175" s="6"/>
    </row>
    <row r="176">
      <c r="A176" s="66"/>
      <c r="B176" s="5"/>
      <c r="C176" s="5" t="s">
        <v>352</v>
      </c>
      <c r="D176" s="73"/>
      <c r="E176" s="6"/>
    </row>
    <row r="177">
      <c r="A177" s="66"/>
      <c r="B177" s="5"/>
      <c r="C177" s="12" t="s">
        <v>322</v>
      </c>
      <c r="D177" s="73"/>
      <c r="E177" s="6"/>
    </row>
    <row r="178">
      <c r="A178" s="66"/>
      <c r="B178" s="5"/>
      <c r="C178" s="12" t="s">
        <v>373</v>
      </c>
      <c r="D178" s="73"/>
      <c r="E178" s="6"/>
    </row>
    <row r="179">
      <c r="A179" s="66"/>
      <c r="B179" s="5"/>
      <c r="C179" s="5" t="s">
        <v>393</v>
      </c>
      <c r="D179" s="73"/>
      <c r="E179" s="6"/>
    </row>
    <row r="180">
      <c r="A180" s="68"/>
      <c r="B180" s="5"/>
      <c r="C180" s="6" t="s">
        <v>119</v>
      </c>
      <c r="D180" s="73"/>
      <c r="E180" s="6"/>
    </row>
    <row r="181">
      <c r="A181" s="98"/>
      <c r="B181" s="93">
        <f t="shared" ref="B181:D181" si="8">counta(B169:B180)</f>
        <v>7</v>
      </c>
      <c r="C181" s="123">
        <f t="shared" si="8"/>
        <v>12</v>
      </c>
      <c r="D181" s="124">
        <f t="shared" si="8"/>
        <v>4</v>
      </c>
      <c r="E181" s="51">
        <f>SUM(B181:D181)</f>
        <v>23</v>
      </c>
    </row>
    <row r="182">
      <c r="A182" s="56" t="s">
        <v>66</v>
      </c>
      <c r="B182" s="61" t="s">
        <v>185</v>
      </c>
      <c r="C182" s="116" t="s">
        <v>64</v>
      </c>
      <c r="D182" s="106" t="s">
        <v>198</v>
      </c>
      <c r="E182" s="6"/>
    </row>
    <row r="183">
      <c r="A183" s="66"/>
      <c r="B183" s="5" t="s">
        <v>208</v>
      </c>
      <c r="C183" s="5" t="s">
        <v>143</v>
      </c>
      <c r="D183" s="77" t="s">
        <v>352</v>
      </c>
      <c r="E183" s="5"/>
    </row>
    <row r="184">
      <c r="A184" s="66"/>
      <c r="B184" s="5" t="s">
        <v>240</v>
      </c>
      <c r="C184" s="11" t="s">
        <v>114</v>
      </c>
      <c r="D184" s="82" t="s">
        <v>397</v>
      </c>
      <c r="E184" s="11"/>
    </row>
    <row r="185">
      <c r="A185" s="66"/>
      <c r="B185" s="5" t="s">
        <v>280</v>
      </c>
      <c r="C185" s="6" t="s">
        <v>231</v>
      </c>
      <c r="D185" s="77" t="s">
        <v>433</v>
      </c>
      <c r="E185" s="5"/>
    </row>
    <row r="186">
      <c r="A186" s="66"/>
      <c r="B186" s="5" t="s">
        <v>393</v>
      </c>
      <c r="C186" s="6" t="s">
        <v>256</v>
      </c>
      <c r="D186" s="82" t="s">
        <v>438</v>
      </c>
      <c r="E186" s="11"/>
    </row>
    <row r="187">
      <c r="A187" s="66"/>
      <c r="B187" s="5" t="s">
        <v>428</v>
      </c>
      <c r="C187" s="5" t="s">
        <v>261</v>
      </c>
      <c r="D187" s="77" t="s">
        <v>446</v>
      </c>
      <c r="E187" s="5"/>
    </row>
    <row r="188">
      <c r="A188" s="66"/>
      <c r="B188" s="67"/>
      <c r="C188" s="6" t="s">
        <v>217</v>
      </c>
      <c r="D188" s="82"/>
    </row>
    <row r="189">
      <c r="A189" s="66"/>
      <c r="B189" s="67"/>
      <c r="C189" s="5" t="s">
        <v>128</v>
      </c>
      <c r="D189" s="82"/>
    </row>
    <row r="190">
      <c r="A190" s="66"/>
      <c r="B190" s="67"/>
      <c r="C190" s="6" t="s">
        <v>235</v>
      </c>
      <c r="D190" s="82"/>
    </row>
    <row r="191">
      <c r="A191" s="66"/>
      <c r="B191" s="67"/>
      <c r="C191" s="11" t="s">
        <v>152</v>
      </c>
      <c r="D191" s="82"/>
    </row>
    <row r="192">
      <c r="A192" s="66"/>
      <c r="B192" s="67"/>
      <c r="C192" s="11" t="s">
        <v>288</v>
      </c>
      <c r="D192" s="82"/>
    </row>
    <row r="193">
      <c r="A193" s="66"/>
      <c r="B193" s="67"/>
      <c r="C193" s="11" t="s">
        <v>292</v>
      </c>
      <c r="D193" s="82"/>
    </row>
    <row r="194">
      <c r="A194" s="66"/>
      <c r="B194" s="67"/>
      <c r="C194" s="11" t="s">
        <v>301</v>
      </c>
      <c r="D194" s="82"/>
    </row>
    <row r="195">
      <c r="A195" s="66"/>
      <c r="B195" s="67"/>
      <c r="C195" s="5" t="s">
        <v>334</v>
      </c>
      <c r="D195" s="82"/>
    </row>
    <row r="196">
      <c r="A196" s="66"/>
      <c r="B196" s="67"/>
      <c r="C196" s="5" t="s">
        <v>449</v>
      </c>
      <c r="D196" s="82"/>
    </row>
    <row r="197">
      <c r="A197" s="68"/>
      <c r="B197" s="67"/>
      <c r="C197" s="11" t="s">
        <v>93</v>
      </c>
      <c r="D197" s="82"/>
    </row>
    <row r="198">
      <c r="A198" s="98"/>
      <c r="B198" s="93">
        <f t="shared" ref="B198:D198" si="9">counta(B182:B197)</f>
        <v>6</v>
      </c>
      <c r="C198" s="93">
        <f t="shared" si="9"/>
        <v>16</v>
      </c>
      <c r="D198" s="94">
        <f t="shared" si="9"/>
        <v>6</v>
      </c>
      <c r="E198" s="43">
        <f>sum(B198:D198)</f>
        <v>28</v>
      </c>
    </row>
    <row r="199">
      <c r="A199" s="56" t="s">
        <v>72</v>
      </c>
      <c r="B199" s="116" t="s">
        <v>268</v>
      </c>
      <c r="C199" s="116" t="s">
        <v>103</v>
      </c>
      <c r="D199" s="96" t="s">
        <v>70</v>
      </c>
      <c r="E199" s="11"/>
    </row>
    <row r="200">
      <c r="A200" s="66"/>
      <c r="B200" s="5" t="s">
        <v>393</v>
      </c>
      <c r="C200" s="6" t="s">
        <v>235</v>
      </c>
      <c r="D200" s="77" t="s">
        <v>208</v>
      </c>
      <c r="E200" s="5"/>
    </row>
    <row r="201">
      <c r="A201" s="66"/>
      <c r="C201" s="5" t="s">
        <v>240</v>
      </c>
      <c r="D201" s="82" t="s">
        <v>133</v>
      </c>
      <c r="E201" s="11"/>
    </row>
    <row r="202">
      <c r="A202" s="66"/>
      <c r="C202" s="5" t="s">
        <v>272</v>
      </c>
      <c r="D202" s="73" t="s">
        <v>157</v>
      </c>
      <c r="E202" s="6"/>
    </row>
    <row r="203">
      <c r="A203" s="66"/>
      <c r="C203" s="11" t="s">
        <v>276</v>
      </c>
      <c r="D203" s="77" t="s">
        <v>161</v>
      </c>
      <c r="E203" s="5"/>
    </row>
    <row r="204">
      <c r="A204" s="66"/>
      <c r="C204" s="5" t="s">
        <v>280</v>
      </c>
      <c r="D204" s="73" t="s">
        <v>231</v>
      </c>
      <c r="E204" s="6"/>
    </row>
    <row r="205">
      <c r="A205" s="66"/>
      <c r="C205" s="11" t="s">
        <v>420</v>
      </c>
      <c r="D205" s="77" t="s">
        <v>411</v>
      </c>
      <c r="E205" s="5"/>
    </row>
    <row r="206">
      <c r="A206" s="66"/>
      <c r="C206" s="11" t="s">
        <v>292</v>
      </c>
      <c r="D206" s="77" t="s">
        <v>441</v>
      </c>
      <c r="E206" s="5"/>
    </row>
    <row r="207">
      <c r="A207" s="66"/>
      <c r="C207" s="11"/>
      <c r="D207" s="77" t="s">
        <v>428</v>
      </c>
      <c r="E207" s="5"/>
    </row>
    <row r="208">
      <c r="A208" s="68"/>
      <c r="C208" s="11"/>
      <c r="D208" s="82" t="s">
        <v>93</v>
      </c>
      <c r="E208" s="11"/>
    </row>
    <row r="209">
      <c r="A209" s="125"/>
      <c r="B209" s="93">
        <f t="shared" ref="B209:C209" si="10">counta(B199:B208)</f>
        <v>2</v>
      </c>
      <c r="C209" s="93">
        <f t="shared" si="10"/>
        <v>8</v>
      </c>
      <c r="D209" s="94">
        <f>COUNTA(D199:D208)</f>
        <v>10</v>
      </c>
      <c r="E209" s="50">
        <f>SUM(B209:D209)</f>
        <v>20</v>
      </c>
    </row>
    <row r="210">
      <c r="A210" s="105" t="s">
        <v>78</v>
      </c>
      <c r="B210" s="116" t="s">
        <v>152</v>
      </c>
      <c r="C210" s="61" t="s">
        <v>76</v>
      </c>
      <c r="D210" s="65"/>
    </row>
    <row r="211">
      <c r="A211" s="114"/>
      <c r="B211" s="126">
        <v>1.0</v>
      </c>
      <c r="C211" s="108">
        <v>1.0</v>
      </c>
      <c r="D211" s="127"/>
    </row>
    <row r="212">
      <c r="A212" s="56" t="s">
        <v>79</v>
      </c>
      <c r="B212" s="61" t="s">
        <v>76</v>
      </c>
      <c r="C212" s="61" t="s">
        <v>143</v>
      </c>
      <c r="D212" s="65"/>
    </row>
    <row r="213">
      <c r="A213" s="66"/>
      <c r="B213" s="11" t="s">
        <v>103</v>
      </c>
      <c r="C213" s="5" t="s">
        <v>208</v>
      </c>
      <c r="D213" s="67"/>
    </row>
    <row r="214">
      <c r="A214" s="66"/>
      <c r="B214" s="11" t="s">
        <v>152</v>
      </c>
      <c r="C214" s="5" t="s">
        <v>402</v>
      </c>
      <c r="D214" s="67"/>
    </row>
    <row r="215">
      <c r="A215" s="66"/>
      <c r="B215" s="6" t="s">
        <v>256</v>
      </c>
      <c r="C215" s="6"/>
      <c r="D215" s="67"/>
    </row>
    <row r="216">
      <c r="A216" s="66"/>
      <c r="B216" s="5" t="s">
        <v>280</v>
      </c>
      <c r="C216" s="6"/>
      <c r="D216" s="67"/>
    </row>
    <row r="217">
      <c r="A217" s="66"/>
      <c r="B217" s="5" t="s">
        <v>261</v>
      </c>
      <c r="C217" s="6"/>
      <c r="D217" s="67"/>
    </row>
    <row r="218">
      <c r="A218" s="66"/>
      <c r="B218" s="5" t="s">
        <v>352</v>
      </c>
      <c r="C218" s="6"/>
      <c r="D218" s="67"/>
    </row>
    <row r="219">
      <c r="A219" s="66"/>
      <c r="B219" s="5" t="s">
        <v>389</v>
      </c>
      <c r="C219" s="6"/>
      <c r="D219" s="67"/>
    </row>
    <row r="220">
      <c r="A220" s="66"/>
      <c r="B220" s="5" t="s">
        <v>393</v>
      </c>
      <c r="C220" s="6"/>
      <c r="D220" s="67"/>
    </row>
    <row r="221">
      <c r="A221" s="66"/>
      <c r="B221" s="11" t="s">
        <v>438</v>
      </c>
      <c r="C221" s="6"/>
      <c r="D221" s="67"/>
    </row>
    <row r="222">
      <c r="A222" s="66"/>
      <c r="B222" s="5" t="s">
        <v>446</v>
      </c>
      <c r="C222" s="6"/>
      <c r="D222" s="67"/>
    </row>
    <row r="223">
      <c r="A223" s="68"/>
      <c r="B223" s="6" t="s">
        <v>84</v>
      </c>
      <c r="C223" s="6"/>
      <c r="D223" s="67"/>
    </row>
    <row r="224">
      <c r="A224" s="98"/>
      <c r="B224" s="92">
        <f t="shared" ref="B224:C224" si="11">counta(B212:B223)</f>
        <v>12</v>
      </c>
      <c r="C224" s="93">
        <f t="shared" si="11"/>
        <v>3</v>
      </c>
      <c r="D224" s="127"/>
      <c r="E224" s="43">
        <f>SUM(B224:D224)</f>
        <v>15</v>
      </c>
    </row>
    <row r="225">
      <c r="A225" s="56" t="s">
        <v>105</v>
      </c>
      <c r="B225" s="62" t="s">
        <v>369</v>
      </c>
      <c r="C225" s="61" t="s">
        <v>411</v>
      </c>
      <c r="D225" s="65"/>
    </row>
    <row r="226">
      <c r="A226" s="66"/>
      <c r="B226" s="12" t="s">
        <v>373</v>
      </c>
      <c r="C226" s="5" t="s">
        <v>208</v>
      </c>
      <c r="D226" s="67"/>
    </row>
    <row r="227">
      <c r="A227" s="66"/>
      <c r="B227" s="5" t="s">
        <v>389</v>
      </c>
      <c r="C227" s="5"/>
      <c r="D227" s="67"/>
    </row>
    <row r="228">
      <c r="A228" s="68"/>
      <c r="B228" s="11" t="s">
        <v>103</v>
      </c>
      <c r="D228" s="67"/>
    </row>
    <row r="229">
      <c r="A229" s="98"/>
      <c r="B229" s="93">
        <f t="shared" ref="B229:C229" si="12">counta(B225:B228)</f>
        <v>4</v>
      </c>
      <c r="C229" s="93">
        <f t="shared" si="12"/>
        <v>2</v>
      </c>
      <c r="D229" s="127"/>
    </row>
    <row r="230">
      <c r="A230" s="56" t="s">
        <v>135</v>
      </c>
      <c r="B230" s="61" t="s">
        <v>208</v>
      </c>
      <c r="C230" s="116"/>
      <c r="D230" s="65"/>
    </row>
    <row r="231">
      <c r="A231" s="66"/>
      <c r="B231" s="11" t="s">
        <v>268</v>
      </c>
      <c r="C231" s="11"/>
      <c r="D231" s="67"/>
    </row>
    <row r="232">
      <c r="A232" s="66"/>
      <c r="B232" s="6" t="s">
        <v>235</v>
      </c>
      <c r="C232" s="11"/>
      <c r="D232" s="67"/>
    </row>
    <row r="233">
      <c r="A233" s="66"/>
      <c r="B233" s="11" t="s">
        <v>420</v>
      </c>
      <c r="C233" s="11"/>
      <c r="D233" s="67"/>
    </row>
    <row r="234">
      <c r="A234" s="68"/>
      <c r="B234" s="11" t="s">
        <v>133</v>
      </c>
      <c r="C234" s="11"/>
      <c r="D234" s="67"/>
    </row>
    <row r="235">
      <c r="A235" s="125"/>
      <c r="B235" s="93">
        <f>counta(B230:B234)</f>
        <v>5</v>
      </c>
      <c r="C235" s="93"/>
      <c r="D235" s="127"/>
    </row>
    <row r="236">
      <c r="A236" s="105" t="s">
        <v>204</v>
      </c>
      <c r="B236" s="116" t="s">
        <v>202</v>
      </c>
      <c r="C236" s="116"/>
      <c r="D236" s="65"/>
    </row>
    <row r="237">
      <c r="A237" s="125"/>
      <c r="B237" s="128">
        <v>1.0</v>
      </c>
      <c r="C237" s="93"/>
      <c r="D237" s="127"/>
    </row>
    <row r="238">
      <c r="A238" s="105" t="s">
        <v>374</v>
      </c>
      <c r="B238" s="95" t="s">
        <v>373</v>
      </c>
      <c r="C238" s="116"/>
      <c r="D238" s="65"/>
    </row>
    <row r="239">
      <c r="A239" s="129"/>
      <c r="B239" s="130">
        <v>1.0</v>
      </c>
      <c r="C239" s="120"/>
      <c r="D239" s="131"/>
    </row>
    <row r="240">
      <c r="A240" s="83"/>
      <c r="B240" s="50">
        <f t="shared" ref="B240:D240" si="13">COUNTA(B3:B50,B52:B53,B55:B65,B67:B85,B87:B92,B94:B96,B100:B104,B108:B114,B106,B116:B126,B128:B136,B138:B167,B169:B180,B182:B197,B199:B208,B210,B212:B223,B225:B228,B230:B234,B236,B238)</f>
        <v>77</v>
      </c>
      <c r="C240" s="50">
        <f t="shared" si="13"/>
        <v>172</v>
      </c>
      <c r="D240" s="50">
        <f t="shared" si="13"/>
        <v>109</v>
      </c>
    </row>
    <row r="320">
      <c r="B320" s="67"/>
      <c r="C320" s="67"/>
      <c r="D320" s="67"/>
    </row>
    <row r="321">
      <c r="B321" s="67"/>
      <c r="C321" s="67"/>
      <c r="D321" s="67"/>
    </row>
    <row r="322">
      <c r="B322" s="67"/>
      <c r="C322" s="67"/>
      <c r="D322" s="67"/>
    </row>
    <row r="323">
      <c r="B323" s="67"/>
      <c r="C323" s="67"/>
      <c r="D323" s="67"/>
    </row>
    <row r="324">
      <c r="B324" s="67"/>
      <c r="C324" s="67"/>
      <c r="D324" s="67"/>
    </row>
    <row r="325">
      <c r="B325" s="67"/>
      <c r="C325" s="67"/>
      <c r="D325" s="67"/>
    </row>
    <row r="326">
      <c r="B326" s="67"/>
      <c r="C326" s="67"/>
      <c r="D326" s="67"/>
    </row>
    <row r="327">
      <c r="B327" s="67"/>
      <c r="C327" s="67"/>
      <c r="D327" s="67"/>
    </row>
    <row r="328">
      <c r="B328" s="67"/>
      <c r="C328" s="67"/>
      <c r="D328" s="67"/>
    </row>
    <row r="329">
      <c r="B329" s="67"/>
      <c r="C329" s="67"/>
      <c r="D329" s="67"/>
    </row>
    <row r="330">
      <c r="B330" s="67"/>
      <c r="C330" s="67"/>
      <c r="D330" s="67"/>
    </row>
    <row r="331">
      <c r="B331" s="67"/>
      <c r="C331" s="67"/>
      <c r="D331" s="67"/>
    </row>
    <row r="332">
      <c r="B332" s="67"/>
      <c r="C332" s="67"/>
      <c r="D332" s="67"/>
    </row>
    <row r="333">
      <c r="B333" s="67"/>
      <c r="C333" s="67"/>
      <c r="D333" s="67"/>
    </row>
    <row r="334">
      <c r="B334" s="67"/>
      <c r="C334" s="67"/>
      <c r="D334" s="67"/>
    </row>
    <row r="335">
      <c r="B335" s="67"/>
      <c r="C335" s="67"/>
      <c r="D335" s="67"/>
    </row>
    <row r="336">
      <c r="B336" s="67"/>
      <c r="C336" s="67"/>
      <c r="D336" s="67"/>
    </row>
    <row r="337">
      <c r="B337" s="67"/>
      <c r="C337" s="67"/>
      <c r="D337" s="67"/>
    </row>
    <row r="338">
      <c r="B338" s="67"/>
      <c r="C338" s="67"/>
      <c r="D338" s="67"/>
    </row>
    <row r="339">
      <c r="B339" s="67"/>
      <c r="C339" s="67"/>
      <c r="D339" s="67"/>
    </row>
    <row r="340">
      <c r="B340" s="67"/>
      <c r="C340" s="67"/>
      <c r="D340" s="67"/>
    </row>
    <row r="341">
      <c r="B341" s="67"/>
      <c r="C341" s="67"/>
      <c r="D341" s="67"/>
    </row>
    <row r="342">
      <c r="B342" s="67"/>
      <c r="C342" s="67"/>
      <c r="D342" s="67"/>
    </row>
    <row r="343">
      <c r="B343" s="67"/>
      <c r="C343" s="67"/>
      <c r="D343" s="67"/>
    </row>
    <row r="344">
      <c r="B344" s="67"/>
      <c r="C344" s="67"/>
      <c r="D344" s="67"/>
    </row>
    <row r="345">
      <c r="B345" s="67"/>
      <c r="C345" s="67"/>
      <c r="D345" s="67"/>
    </row>
    <row r="346">
      <c r="B346" s="67"/>
      <c r="C346" s="67"/>
      <c r="D346" s="67"/>
    </row>
    <row r="347">
      <c r="B347" s="67"/>
      <c r="C347" s="67"/>
      <c r="D347" s="67"/>
    </row>
    <row r="348">
      <c r="B348" s="67"/>
      <c r="C348" s="67"/>
      <c r="D348" s="67"/>
    </row>
    <row r="349">
      <c r="B349" s="67"/>
      <c r="C349" s="67"/>
      <c r="D349" s="67"/>
    </row>
    <row r="350">
      <c r="B350" s="67"/>
      <c r="C350" s="67"/>
      <c r="D350" s="67"/>
    </row>
    <row r="351">
      <c r="B351" s="67"/>
      <c r="C351" s="67"/>
      <c r="D351" s="67"/>
    </row>
    <row r="352">
      <c r="B352" s="67"/>
      <c r="C352" s="67"/>
      <c r="D352" s="67"/>
    </row>
    <row r="353">
      <c r="B353" s="67"/>
      <c r="C353" s="67"/>
      <c r="D353" s="67"/>
    </row>
    <row r="354">
      <c r="B354" s="67"/>
      <c r="C354" s="67"/>
      <c r="D354" s="67"/>
    </row>
    <row r="355">
      <c r="B355" s="67"/>
      <c r="C355" s="67"/>
      <c r="D355" s="67"/>
    </row>
    <row r="356">
      <c r="B356" s="67"/>
      <c r="C356" s="67"/>
      <c r="D356" s="67"/>
    </row>
    <row r="357">
      <c r="B357" s="67"/>
      <c r="C357" s="67"/>
      <c r="D357" s="67"/>
    </row>
    <row r="358">
      <c r="B358" s="67"/>
      <c r="C358" s="67"/>
      <c r="D358" s="67"/>
    </row>
    <row r="359">
      <c r="B359" s="67"/>
      <c r="C359" s="67"/>
      <c r="D359" s="67"/>
    </row>
    <row r="360">
      <c r="B360" s="67"/>
      <c r="C360" s="67"/>
      <c r="D360" s="67"/>
    </row>
    <row r="361">
      <c r="B361" s="67"/>
      <c r="C361" s="67"/>
      <c r="D361" s="67"/>
    </row>
    <row r="362">
      <c r="B362" s="67"/>
      <c r="C362" s="67"/>
      <c r="D362" s="67"/>
    </row>
    <row r="363">
      <c r="B363" s="67"/>
      <c r="C363" s="67"/>
      <c r="D363" s="67"/>
    </row>
    <row r="364">
      <c r="B364" s="67"/>
      <c r="C364" s="67"/>
      <c r="D364" s="67"/>
    </row>
    <row r="365">
      <c r="B365" s="67"/>
      <c r="C365" s="67"/>
      <c r="D365" s="67"/>
    </row>
    <row r="366">
      <c r="B366" s="67"/>
      <c r="C366" s="67"/>
      <c r="D366" s="67"/>
    </row>
    <row r="367">
      <c r="B367" s="67"/>
      <c r="C367" s="67"/>
      <c r="D367" s="67"/>
    </row>
    <row r="368">
      <c r="B368" s="67"/>
      <c r="C368" s="67"/>
      <c r="D368" s="67"/>
    </row>
    <row r="369">
      <c r="B369" s="67"/>
      <c r="C369" s="67"/>
      <c r="D369" s="67"/>
    </row>
    <row r="370">
      <c r="B370" s="67"/>
      <c r="C370" s="67"/>
      <c r="D370" s="67"/>
    </row>
    <row r="371">
      <c r="B371" s="67"/>
      <c r="C371" s="67"/>
      <c r="D371" s="67"/>
    </row>
    <row r="372">
      <c r="B372" s="67"/>
      <c r="C372" s="67"/>
      <c r="D372" s="67"/>
    </row>
    <row r="373">
      <c r="B373" s="67"/>
      <c r="C373" s="67"/>
      <c r="D373" s="67"/>
    </row>
    <row r="374">
      <c r="B374" s="67"/>
      <c r="C374" s="67"/>
      <c r="D374" s="67"/>
    </row>
    <row r="375">
      <c r="B375" s="67"/>
      <c r="C375" s="67"/>
      <c r="D375" s="67"/>
    </row>
    <row r="376">
      <c r="B376" s="67"/>
      <c r="C376" s="67"/>
      <c r="D376" s="67"/>
    </row>
    <row r="377">
      <c r="B377" s="67"/>
      <c r="C377" s="67"/>
      <c r="D377" s="67"/>
    </row>
    <row r="378">
      <c r="B378" s="67"/>
      <c r="C378" s="67"/>
      <c r="D378" s="67"/>
    </row>
    <row r="379">
      <c r="B379" s="67"/>
      <c r="C379" s="67"/>
      <c r="D379" s="67"/>
    </row>
    <row r="380">
      <c r="B380" s="67"/>
      <c r="C380" s="67"/>
      <c r="D380" s="67"/>
    </row>
    <row r="381">
      <c r="B381" s="67"/>
      <c r="C381" s="67"/>
      <c r="D381" s="67"/>
    </row>
    <row r="382">
      <c r="B382" s="67"/>
      <c r="C382" s="67"/>
      <c r="D382" s="67"/>
    </row>
    <row r="383">
      <c r="B383" s="67"/>
      <c r="C383" s="67"/>
      <c r="D383" s="67"/>
    </row>
    <row r="384">
      <c r="B384" s="67"/>
      <c r="C384" s="67"/>
      <c r="D384" s="67"/>
    </row>
    <row r="385">
      <c r="B385" s="67"/>
      <c r="C385" s="67"/>
      <c r="D385" s="67"/>
    </row>
    <row r="386">
      <c r="B386" s="67"/>
      <c r="C386" s="67"/>
      <c r="D386" s="67"/>
    </row>
    <row r="387">
      <c r="B387" s="67"/>
      <c r="C387" s="67"/>
      <c r="D387" s="67"/>
    </row>
    <row r="388">
      <c r="B388" s="67"/>
      <c r="C388" s="67"/>
      <c r="D388" s="67"/>
    </row>
    <row r="389">
      <c r="B389" s="67"/>
      <c r="C389" s="67"/>
      <c r="D389" s="67"/>
    </row>
    <row r="390">
      <c r="B390" s="67"/>
      <c r="C390" s="67"/>
      <c r="D390" s="67"/>
    </row>
    <row r="391">
      <c r="B391" s="67"/>
      <c r="C391" s="67"/>
      <c r="D391" s="67"/>
    </row>
    <row r="392">
      <c r="B392" s="67"/>
      <c r="C392" s="67"/>
      <c r="D392" s="67"/>
    </row>
    <row r="393">
      <c r="B393" s="67"/>
      <c r="C393" s="67"/>
      <c r="D393" s="67"/>
    </row>
    <row r="394">
      <c r="B394" s="67"/>
      <c r="C394" s="67"/>
      <c r="D394" s="67"/>
    </row>
    <row r="395">
      <c r="B395" s="67"/>
      <c r="C395" s="67"/>
      <c r="D395" s="67"/>
    </row>
    <row r="396">
      <c r="B396" s="67"/>
      <c r="C396" s="67"/>
      <c r="D396" s="67"/>
    </row>
    <row r="397">
      <c r="B397" s="67"/>
      <c r="C397" s="67"/>
      <c r="D397" s="67"/>
    </row>
    <row r="398">
      <c r="B398" s="67"/>
      <c r="C398" s="67"/>
      <c r="D398" s="67"/>
    </row>
    <row r="399">
      <c r="B399" s="67"/>
      <c r="C399" s="67"/>
      <c r="D399" s="67"/>
    </row>
    <row r="400">
      <c r="B400" s="67"/>
      <c r="C400" s="67"/>
      <c r="D400" s="67"/>
    </row>
    <row r="401">
      <c r="B401" s="67"/>
      <c r="C401" s="67"/>
      <c r="D401" s="67"/>
    </row>
    <row r="402">
      <c r="B402" s="67"/>
      <c r="C402" s="67"/>
      <c r="D402" s="67"/>
    </row>
    <row r="403">
      <c r="B403" s="67"/>
      <c r="C403" s="67"/>
      <c r="D403" s="67"/>
    </row>
    <row r="404">
      <c r="B404" s="67"/>
      <c r="C404" s="67"/>
      <c r="D404" s="67"/>
    </row>
    <row r="405">
      <c r="B405" s="67"/>
      <c r="C405" s="67"/>
      <c r="D405" s="67"/>
    </row>
    <row r="406">
      <c r="B406" s="67"/>
      <c r="C406" s="67"/>
      <c r="D406" s="67"/>
    </row>
    <row r="407">
      <c r="B407" s="67"/>
      <c r="C407" s="67"/>
      <c r="D407" s="67"/>
    </row>
    <row r="408">
      <c r="B408" s="67"/>
      <c r="C408" s="67"/>
      <c r="D408" s="67"/>
    </row>
    <row r="409">
      <c r="B409" s="67"/>
      <c r="C409" s="67"/>
      <c r="D409" s="67"/>
    </row>
    <row r="410">
      <c r="B410" s="67"/>
      <c r="C410" s="67"/>
      <c r="D410" s="67"/>
    </row>
    <row r="411">
      <c r="B411" s="67"/>
      <c r="C411" s="67"/>
      <c r="D411" s="67"/>
    </row>
    <row r="412">
      <c r="B412" s="67"/>
      <c r="C412" s="67"/>
      <c r="D412" s="67"/>
    </row>
    <row r="413">
      <c r="B413" s="67"/>
      <c r="C413" s="67"/>
      <c r="D413" s="67"/>
    </row>
    <row r="414">
      <c r="B414" s="67"/>
      <c r="C414" s="67"/>
      <c r="D414" s="67"/>
    </row>
    <row r="415">
      <c r="B415" s="67"/>
      <c r="C415" s="67"/>
      <c r="D415" s="67"/>
    </row>
    <row r="416">
      <c r="B416" s="67"/>
      <c r="C416" s="67"/>
      <c r="D416" s="67"/>
    </row>
    <row r="417">
      <c r="B417" s="67"/>
      <c r="C417" s="67"/>
      <c r="D417" s="67"/>
    </row>
    <row r="418">
      <c r="B418" s="67"/>
      <c r="C418" s="67"/>
      <c r="D418" s="67"/>
    </row>
    <row r="419">
      <c r="B419" s="67"/>
      <c r="C419" s="67"/>
      <c r="D419" s="67"/>
    </row>
    <row r="420">
      <c r="B420" s="67"/>
      <c r="C420" s="67"/>
      <c r="D420" s="67"/>
    </row>
    <row r="421">
      <c r="B421" s="67"/>
      <c r="C421" s="67"/>
      <c r="D421" s="67"/>
    </row>
    <row r="422">
      <c r="B422" s="67"/>
      <c r="C422" s="67"/>
      <c r="D422" s="67"/>
    </row>
    <row r="423">
      <c r="B423" s="67"/>
      <c r="C423" s="67"/>
      <c r="D423" s="67"/>
    </row>
    <row r="424">
      <c r="B424" s="67"/>
      <c r="C424" s="67"/>
      <c r="D424" s="67"/>
    </row>
    <row r="425">
      <c r="B425" s="67"/>
      <c r="C425" s="67"/>
      <c r="D425" s="67"/>
    </row>
    <row r="426">
      <c r="B426" s="67"/>
      <c r="C426" s="67"/>
      <c r="D426" s="67"/>
    </row>
    <row r="427">
      <c r="B427" s="67"/>
      <c r="C427" s="67"/>
      <c r="D427" s="67"/>
    </row>
    <row r="428">
      <c r="B428" s="67"/>
      <c r="C428" s="67"/>
      <c r="D428" s="67"/>
    </row>
    <row r="429">
      <c r="B429" s="67"/>
      <c r="C429" s="67"/>
      <c r="D429" s="67"/>
    </row>
    <row r="430">
      <c r="B430" s="67"/>
      <c r="C430" s="67"/>
      <c r="D430" s="67"/>
    </row>
    <row r="431">
      <c r="B431" s="67"/>
      <c r="C431" s="67"/>
      <c r="D431" s="67"/>
    </row>
    <row r="432">
      <c r="B432" s="67"/>
      <c r="C432" s="67"/>
      <c r="D432" s="67"/>
    </row>
    <row r="433">
      <c r="B433" s="67"/>
      <c r="C433" s="67"/>
      <c r="D433" s="67"/>
    </row>
    <row r="434">
      <c r="B434" s="67"/>
      <c r="C434" s="67"/>
      <c r="D434" s="67"/>
    </row>
    <row r="435">
      <c r="B435" s="67"/>
      <c r="C435" s="67"/>
      <c r="D435" s="67"/>
    </row>
    <row r="436">
      <c r="B436" s="67"/>
      <c r="C436" s="67"/>
      <c r="D436" s="67"/>
    </row>
    <row r="437">
      <c r="B437" s="67"/>
      <c r="C437" s="67"/>
      <c r="D437" s="67"/>
    </row>
    <row r="438">
      <c r="B438" s="67"/>
      <c r="C438" s="67"/>
      <c r="D438" s="67"/>
    </row>
    <row r="439">
      <c r="B439" s="67"/>
      <c r="C439" s="67"/>
      <c r="D439" s="67"/>
    </row>
    <row r="440">
      <c r="B440" s="67"/>
      <c r="C440" s="67"/>
      <c r="D440" s="67"/>
    </row>
    <row r="441">
      <c r="B441" s="67"/>
      <c r="C441" s="67"/>
      <c r="D441" s="67"/>
    </row>
    <row r="442">
      <c r="B442" s="67"/>
      <c r="C442" s="67"/>
      <c r="D442" s="67"/>
    </row>
    <row r="443">
      <c r="B443" s="67"/>
      <c r="C443" s="67"/>
      <c r="D443" s="67"/>
    </row>
    <row r="444">
      <c r="B444" s="67"/>
      <c r="C444" s="67"/>
      <c r="D444" s="67"/>
    </row>
    <row r="445">
      <c r="B445" s="67"/>
      <c r="C445" s="67"/>
      <c r="D445" s="67"/>
    </row>
    <row r="446">
      <c r="B446" s="67"/>
      <c r="C446" s="67"/>
      <c r="D446" s="67"/>
    </row>
    <row r="447">
      <c r="B447" s="67"/>
      <c r="C447" s="67"/>
      <c r="D447" s="67"/>
    </row>
    <row r="448">
      <c r="B448" s="67"/>
      <c r="C448" s="67"/>
      <c r="D448" s="67"/>
    </row>
    <row r="449">
      <c r="B449" s="67"/>
      <c r="C449" s="67"/>
      <c r="D449" s="67"/>
    </row>
    <row r="450">
      <c r="B450" s="67"/>
      <c r="C450" s="67"/>
      <c r="D450" s="67"/>
    </row>
    <row r="451">
      <c r="B451" s="67"/>
      <c r="C451" s="67"/>
      <c r="D451" s="67"/>
    </row>
    <row r="452">
      <c r="B452" s="67"/>
      <c r="C452" s="67"/>
      <c r="D452" s="67"/>
    </row>
    <row r="453">
      <c r="B453" s="67"/>
      <c r="C453" s="67"/>
      <c r="D453" s="67"/>
    </row>
    <row r="454">
      <c r="B454" s="67"/>
      <c r="C454" s="67"/>
      <c r="D454" s="67"/>
    </row>
    <row r="455">
      <c r="B455" s="67"/>
      <c r="C455" s="67"/>
      <c r="D455" s="67"/>
    </row>
    <row r="456">
      <c r="B456" s="67"/>
      <c r="C456" s="67"/>
      <c r="D456" s="67"/>
    </row>
    <row r="457">
      <c r="B457" s="67"/>
      <c r="C457" s="67"/>
      <c r="D457" s="67"/>
    </row>
    <row r="458">
      <c r="B458" s="67"/>
      <c r="C458" s="67"/>
      <c r="D458" s="67"/>
    </row>
    <row r="459">
      <c r="B459" s="67"/>
      <c r="C459" s="67"/>
      <c r="D459" s="67"/>
    </row>
    <row r="460">
      <c r="B460" s="67"/>
      <c r="C460" s="67"/>
      <c r="D460" s="67"/>
    </row>
    <row r="461">
      <c r="B461" s="67"/>
      <c r="C461" s="67"/>
      <c r="D461" s="67"/>
    </row>
    <row r="462">
      <c r="B462" s="67"/>
      <c r="C462" s="67"/>
      <c r="D462" s="67"/>
    </row>
    <row r="463">
      <c r="B463" s="67"/>
      <c r="C463" s="67"/>
      <c r="D463" s="67"/>
    </row>
    <row r="464">
      <c r="B464" s="67"/>
      <c r="C464" s="67"/>
      <c r="D464" s="67"/>
    </row>
    <row r="465">
      <c r="B465" s="67"/>
      <c r="C465" s="67"/>
      <c r="D465" s="67"/>
    </row>
    <row r="466">
      <c r="B466" s="67"/>
      <c r="C466" s="67"/>
      <c r="D466" s="67"/>
    </row>
    <row r="467">
      <c r="B467" s="67"/>
      <c r="C467" s="67"/>
      <c r="D467" s="67"/>
    </row>
    <row r="468">
      <c r="B468" s="67"/>
      <c r="C468" s="67"/>
      <c r="D468" s="67"/>
    </row>
    <row r="469">
      <c r="B469" s="67"/>
      <c r="C469" s="67"/>
      <c r="D469" s="67"/>
    </row>
    <row r="470">
      <c r="B470" s="67"/>
      <c r="C470" s="67"/>
      <c r="D470" s="67"/>
    </row>
    <row r="471">
      <c r="B471" s="67"/>
      <c r="C471" s="67"/>
      <c r="D471" s="67"/>
    </row>
    <row r="472">
      <c r="B472" s="67"/>
      <c r="C472" s="67"/>
      <c r="D472" s="67"/>
    </row>
    <row r="473">
      <c r="B473" s="67"/>
      <c r="C473" s="67"/>
      <c r="D473" s="67"/>
    </row>
    <row r="474">
      <c r="B474" s="67"/>
      <c r="C474" s="67"/>
      <c r="D474" s="67"/>
    </row>
    <row r="475">
      <c r="B475" s="67"/>
      <c r="C475" s="67"/>
      <c r="D475" s="67"/>
    </row>
    <row r="476">
      <c r="B476" s="67"/>
      <c r="C476" s="67"/>
      <c r="D476" s="67"/>
    </row>
    <row r="477">
      <c r="B477" s="67"/>
      <c r="C477" s="67"/>
      <c r="D477" s="67"/>
    </row>
    <row r="478">
      <c r="B478" s="67"/>
      <c r="C478" s="67"/>
      <c r="D478" s="67"/>
    </row>
    <row r="479">
      <c r="B479" s="67"/>
      <c r="C479" s="67"/>
      <c r="D479" s="67"/>
    </row>
    <row r="480">
      <c r="B480" s="67"/>
      <c r="C480" s="67"/>
      <c r="D480" s="67"/>
    </row>
    <row r="481">
      <c r="B481" s="67"/>
      <c r="C481" s="67"/>
      <c r="D481" s="67"/>
    </row>
    <row r="482">
      <c r="B482" s="67"/>
      <c r="C482" s="67"/>
      <c r="D482" s="67"/>
    </row>
    <row r="483">
      <c r="B483" s="67"/>
      <c r="C483" s="67"/>
      <c r="D483" s="67"/>
    </row>
    <row r="484">
      <c r="B484" s="67"/>
      <c r="C484" s="67"/>
      <c r="D484" s="67"/>
    </row>
    <row r="485">
      <c r="B485" s="67"/>
      <c r="C485" s="67"/>
      <c r="D485" s="67"/>
    </row>
    <row r="486">
      <c r="B486" s="67"/>
      <c r="C486" s="67"/>
      <c r="D486" s="67"/>
    </row>
    <row r="487">
      <c r="B487" s="67"/>
      <c r="C487" s="67"/>
      <c r="D487" s="67"/>
    </row>
    <row r="488">
      <c r="B488" s="67"/>
      <c r="C488" s="67"/>
      <c r="D488" s="67"/>
    </row>
    <row r="489">
      <c r="B489" s="67"/>
      <c r="C489" s="67"/>
      <c r="D489" s="67"/>
    </row>
    <row r="490">
      <c r="B490" s="67"/>
      <c r="C490" s="67"/>
      <c r="D490" s="67"/>
    </row>
    <row r="491">
      <c r="B491" s="67"/>
      <c r="C491" s="67"/>
      <c r="D491" s="67"/>
    </row>
    <row r="492">
      <c r="B492" s="67"/>
      <c r="C492" s="67"/>
      <c r="D492" s="67"/>
    </row>
    <row r="493">
      <c r="B493" s="67"/>
      <c r="C493" s="67"/>
      <c r="D493" s="67"/>
    </row>
    <row r="494">
      <c r="B494" s="67"/>
      <c r="C494" s="67"/>
      <c r="D494" s="67"/>
    </row>
    <row r="495">
      <c r="B495" s="67"/>
      <c r="C495" s="67"/>
      <c r="D495" s="67"/>
    </row>
    <row r="496">
      <c r="B496" s="67"/>
      <c r="C496" s="67"/>
      <c r="D496" s="67"/>
    </row>
    <row r="497">
      <c r="B497" s="67"/>
      <c r="C497" s="67"/>
      <c r="D497" s="67"/>
    </row>
    <row r="498">
      <c r="B498" s="67"/>
      <c r="C498" s="67"/>
      <c r="D498" s="67"/>
    </row>
    <row r="499">
      <c r="B499" s="67"/>
      <c r="C499" s="67"/>
      <c r="D499" s="67"/>
    </row>
    <row r="500">
      <c r="B500" s="67"/>
      <c r="C500" s="67"/>
      <c r="D500" s="67"/>
    </row>
    <row r="501">
      <c r="B501" s="67"/>
      <c r="C501" s="67"/>
      <c r="D501" s="67"/>
    </row>
    <row r="502">
      <c r="B502" s="67"/>
      <c r="C502" s="67"/>
      <c r="D502" s="67"/>
    </row>
    <row r="503">
      <c r="B503" s="67"/>
      <c r="C503" s="67"/>
      <c r="D503" s="67"/>
    </row>
    <row r="504">
      <c r="B504" s="67"/>
      <c r="C504" s="67"/>
      <c r="D504" s="67"/>
    </row>
    <row r="505">
      <c r="B505" s="67"/>
      <c r="C505" s="67"/>
      <c r="D505" s="67"/>
    </row>
    <row r="506">
      <c r="B506" s="67"/>
      <c r="C506" s="67"/>
      <c r="D506" s="67"/>
    </row>
    <row r="507">
      <c r="B507" s="67"/>
      <c r="C507" s="67"/>
      <c r="D507" s="67"/>
    </row>
    <row r="508">
      <c r="B508" s="67"/>
      <c r="C508" s="67"/>
      <c r="D508" s="67"/>
    </row>
    <row r="509">
      <c r="B509" s="67"/>
      <c r="C509" s="67"/>
      <c r="D509" s="67"/>
    </row>
    <row r="510">
      <c r="B510" s="67"/>
      <c r="C510" s="67"/>
      <c r="D510" s="67"/>
    </row>
    <row r="511">
      <c r="B511" s="67"/>
      <c r="C511" s="67"/>
      <c r="D511" s="67"/>
    </row>
    <row r="512">
      <c r="B512" s="67"/>
      <c r="C512" s="67"/>
      <c r="D512" s="67"/>
    </row>
    <row r="513">
      <c r="B513" s="67"/>
      <c r="C513" s="67"/>
      <c r="D513" s="67"/>
    </row>
    <row r="514">
      <c r="B514" s="67"/>
      <c r="C514" s="67"/>
      <c r="D514" s="67"/>
    </row>
    <row r="515">
      <c r="B515" s="67"/>
      <c r="C515" s="67"/>
      <c r="D515" s="67"/>
    </row>
    <row r="516">
      <c r="B516" s="67"/>
      <c r="C516" s="67"/>
      <c r="D516" s="67"/>
    </row>
    <row r="517">
      <c r="B517" s="67"/>
      <c r="C517" s="67"/>
      <c r="D517" s="67"/>
    </row>
    <row r="518">
      <c r="B518" s="67"/>
      <c r="C518" s="67"/>
      <c r="D518" s="67"/>
    </row>
    <row r="519">
      <c r="B519" s="67"/>
      <c r="C519" s="67"/>
      <c r="D519" s="67"/>
    </row>
    <row r="520">
      <c r="B520" s="67"/>
      <c r="C520" s="67"/>
      <c r="D520" s="67"/>
    </row>
    <row r="521">
      <c r="B521" s="67"/>
      <c r="C521" s="67"/>
      <c r="D521" s="67"/>
    </row>
    <row r="522">
      <c r="B522" s="67"/>
      <c r="C522" s="67"/>
      <c r="D522" s="67"/>
    </row>
    <row r="523">
      <c r="B523" s="67"/>
      <c r="C523" s="67"/>
      <c r="D523" s="67"/>
    </row>
    <row r="524">
      <c r="B524" s="67"/>
      <c r="C524" s="67"/>
      <c r="D524" s="67"/>
    </row>
    <row r="525">
      <c r="B525" s="67"/>
      <c r="C525" s="67"/>
      <c r="D525" s="67"/>
    </row>
    <row r="526">
      <c r="B526" s="67"/>
      <c r="C526" s="67"/>
      <c r="D526" s="67"/>
    </row>
    <row r="527">
      <c r="B527" s="67"/>
      <c r="C527" s="67"/>
      <c r="D527" s="67"/>
    </row>
    <row r="528">
      <c r="B528" s="67"/>
      <c r="C528" s="67"/>
      <c r="D528" s="67"/>
    </row>
    <row r="529">
      <c r="B529" s="67"/>
      <c r="C529" s="67"/>
      <c r="D529" s="67"/>
    </row>
    <row r="530">
      <c r="B530" s="67"/>
      <c r="C530" s="67"/>
      <c r="D530" s="67"/>
    </row>
    <row r="531">
      <c r="B531" s="67"/>
      <c r="C531" s="67"/>
      <c r="D531" s="67"/>
    </row>
    <row r="532">
      <c r="B532" s="67"/>
      <c r="C532" s="67"/>
      <c r="D532" s="67"/>
    </row>
    <row r="533">
      <c r="B533" s="67"/>
      <c r="C533" s="67"/>
      <c r="D533" s="67"/>
    </row>
    <row r="534">
      <c r="B534" s="67"/>
      <c r="C534" s="67"/>
      <c r="D534" s="67"/>
    </row>
    <row r="535">
      <c r="B535" s="67"/>
      <c r="C535" s="67"/>
      <c r="D535" s="67"/>
    </row>
    <row r="536">
      <c r="B536" s="67"/>
      <c r="C536" s="67"/>
      <c r="D536" s="67"/>
    </row>
    <row r="537">
      <c r="B537" s="67"/>
      <c r="C537" s="67"/>
      <c r="D537" s="67"/>
    </row>
    <row r="538">
      <c r="B538" s="67"/>
      <c r="C538" s="67"/>
      <c r="D538" s="67"/>
    </row>
    <row r="539">
      <c r="B539" s="67"/>
      <c r="C539" s="67"/>
      <c r="D539" s="67"/>
    </row>
    <row r="540">
      <c r="B540" s="67"/>
      <c r="C540" s="67"/>
      <c r="D540" s="67"/>
    </row>
    <row r="541">
      <c r="B541" s="67"/>
      <c r="C541" s="67"/>
      <c r="D541" s="67"/>
    </row>
    <row r="542">
      <c r="B542" s="67"/>
      <c r="C542" s="67"/>
      <c r="D542" s="67"/>
    </row>
    <row r="543">
      <c r="B543" s="67"/>
      <c r="C543" s="67"/>
      <c r="D543" s="67"/>
    </row>
    <row r="544">
      <c r="B544" s="67"/>
      <c r="C544" s="67"/>
      <c r="D544" s="67"/>
    </row>
    <row r="545">
      <c r="B545" s="67"/>
      <c r="C545" s="67"/>
      <c r="D545" s="67"/>
    </row>
    <row r="546">
      <c r="B546" s="67"/>
      <c r="C546" s="67"/>
      <c r="D546" s="67"/>
    </row>
    <row r="547">
      <c r="B547" s="67"/>
      <c r="C547" s="67"/>
      <c r="D547" s="67"/>
    </row>
    <row r="548">
      <c r="B548" s="67"/>
      <c r="C548" s="67"/>
      <c r="D548" s="67"/>
    </row>
    <row r="549">
      <c r="B549" s="67"/>
      <c r="C549" s="67"/>
      <c r="D549" s="67"/>
    </row>
    <row r="550">
      <c r="B550" s="67"/>
      <c r="C550" s="67"/>
      <c r="D550" s="67"/>
    </row>
    <row r="551">
      <c r="B551" s="67"/>
      <c r="C551" s="67"/>
      <c r="D551" s="67"/>
    </row>
    <row r="552">
      <c r="B552" s="67"/>
      <c r="C552" s="67"/>
      <c r="D552" s="67"/>
    </row>
    <row r="553">
      <c r="B553" s="67"/>
      <c r="C553" s="67"/>
      <c r="D553" s="67"/>
    </row>
    <row r="554">
      <c r="B554" s="67"/>
      <c r="C554" s="67"/>
      <c r="D554" s="67"/>
    </row>
    <row r="555">
      <c r="B555" s="67"/>
      <c r="C555" s="67"/>
      <c r="D555" s="67"/>
    </row>
    <row r="556">
      <c r="B556" s="67"/>
      <c r="C556" s="67"/>
      <c r="D556" s="67"/>
    </row>
    <row r="557">
      <c r="B557" s="67"/>
      <c r="C557" s="67"/>
      <c r="D557" s="67"/>
    </row>
    <row r="558">
      <c r="B558" s="67"/>
      <c r="C558" s="67"/>
      <c r="D558" s="67"/>
    </row>
    <row r="559">
      <c r="B559" s="67"/>
      <c r="C559" s="67"/>
      <c r="D559" s="67"/>
    </row>
    <row r="560">
      <c r="B560" s="67"/>
      <c r="C560" s="67"/>
      <c r="D560" s="67"/>
    </row>
    <row r="561">
      <c r="B561" s="67"/>
      <c r="C561" s="67"/>
      <c r="D561" s="67"/>
    </row>
    <row r="562">
      <c r="B562" s="67"/>
      <c r="C562" s="67"/>
      <c r="D562" s="67"/>
    </row>
    <row r="563">
      <c r="B563" s="67"/>
      <c r="C563" s="67"/>
      <c r="D563" s="67"/>
    </row>
    <row r="564">
      <c r="B564" s="67"/>
      <c r="C564" s="67"/>
      <c r="D564" s="67"/>
    </row>
    <row r="565">
      <c r="B565" s="67"/>
      <c r="C565" s="67"/>
      <c r="D565" s="67"/>
    </row>
    <row r="566">
      <c r="B566" s="67"/>
      <c r="C566" s="67"/>
      <c r="D566" s="67"/>
    </row>
    <row r="567">
      <c r="B567" s="67"/>
      <c r="C567" s="67"/>
      <c r="D567" s="67"/>
    </row>
    <row r="568">
      <c r="B568" s="67"/>
      <c r="C568" s="67"/>
      <c r="D568" s="67"/>
    </row>
    <row r="569">
      <c r="B569" s="67"/>
      <c r="C569" s="67"/>
      <c r="D569" s="67"/>
    </row>
    <row r="570">
      <c r="B570" s="67"/>
      <c r="C570" s="67"/>
      <c r="D570" s="67"/>
    </row>
    <row r="571">
      <c r="B571" s="67"/>
      <c r="C571" s="67"/>
      <c r="D571" s="67"/>
    </row>
    <row r="572">
      <c r="B572" s="67"/>
      <c r="C572" s="67"/>
      <c r="D572" s="67"/>
    </row>
    <row r="573">
      <c r="B573" s="67"/>
      <c r="C573" s="67"/>
      <c r="D573" s="67"/>
    </row>
    <row r="574">
      <c r="B574" s="67"/>
      <c r="C574" s="67"/>
      <c r="D574" s="67"/>
    </row>
    <row r="575">
      <c r="B575" s="67"/>
      <c r="C575" s="67"/>
      <c r="D575" s="67"/>
    </row>
    <row r="576">
      <c r="B576" s="67"/>
      <c r="C576" s="67"/>
      <c r="D576" s="67"/>
    </row>
    <row r="577">
      <c r="B577" s="67"/>
      <c r="C577" s="67"/>
      <c r="D577" s="67"/>
    </row>
    <row r="578">
      <c r="B578" s="67"/>
      <c r="C578" s="67"/>
      <c r="D578" s="67"/>
    </row>
    <row r="579">
      <c r="B579" s="67"/>
      <c r="C579" s="67"/>
      <c r="D579" s="67"/>
    </row>
    <row r="580">
      <c r="B580" s="67"/>
      <c r="C580" s="67"/>
      <c r="D580" s="67"/>
    </row>
    <row r="581">
      <c r="B581" s="67"/>
      <c r="C581" s="67"/>
      <c r="D581" s="67"/>
    </row>
    <row r="582">
      <c r="B582" s="67"/>
      <c r="C582" s="67"/>
      <c r="D582" s="67"/>
    </row>
    <row r="583">
      <c r="B583" s="67"/>
      <c r="C583" s="67"/>
      <c r="D583" s="67"/>
    </row>
    <row r="584">
      <c r="B584" s="67"/>
      <c r="C584" s="67"/>
      <c r="D584" s="67"/>
    </row>
    <row r="585">
      <c r="B585" s="67"/>
      <c r="C585" s="67"/>
      <c r="D585" s="67"/>
    </row>
    <row r="586">
      <c r="B586" s="67"/>
      <c r="C586" s="67"/>
      <c r="D586" s="67"/>
    </row>
    <row r="587">
      <c r="B587" s="67"/>
      <c r="C587" s="67"/>
      <c r="D587" s="67"/>
    </row>
    <row r="588">
      <c r="B588" s="67"/>
      <c r="C588" s="67"/>
      <c r="D588" s="67"/>
    </row>
    <row r="589">
      <c r="B589" s="67"/>
      <c r="C589" s="67"/>
      <c r="D589" s="67"/>
    </row>
    <row r="590">
      <c r="B590" s="67"/>
      <c r="C590" s="67"/>
      <c r="D590" s="67"/>
    </row>
    <row r="591">
      <c r="B591" s="67"/>
      <c r="C591" s="67"/>
      <c r="D591" s="67"/>
    </row>
    <row r="592">
      <c r="B592" s="67"/>
      <c r="C592" s="67"/>
      <c r="D592" s="67"/>
    </row>
    <row r="593">
      <c r="B593" s="67"/>
      <c r="C593" s="67"/>
      <c r="D593" s="67"/>
    </row>
    <row r="594">
      <c r="B594" s="67"/>
      <c r="C594" s="67"/>
      <c r="D594" s="67"/>
    </row>
    <row r="595">
      <c r="B595" s="67"/>
      <c r="C595" s="67"/>
      <c r="D595" s="67"/>
    </row>
    <row r="596">
      <c r="B596" s="67"/>
      <c r="C596" s="67"/>
      <c r="D596" s="67"/>
    </row>
    <row r="597">
      <c r="B597" s="67"/>
      <c r="C597" s="67"/>
      <c r="D597" s="67"/>
    </row>
    <row r="598">
      <c r="B598" s="67"/>
      <c r="C598" s="67"/>
      <c r="D598" s="67"/>
    </row>
    <row r="599">
      <c r="B599" s="67"/>
      <c r="C599" s="67"/>
      <c r="D599" s="67"/>
    </row>
    <row r="600">
      <c r="B600" s="67"/>
      <c r="C600" s="67"/>
      <c r="D600" s="67"/>
    </row>
    <row r="601">
      <c r="B601" s="67"/>
      <c r="C601" s="67"/>
      <c r="D601" s="67"/>
    </row>
    <row r="602">
      <c r="B602" s="67"/>
      <c r="C602" s="67"/>
      <c r="D602" s="67"/>
    </row>
    <row r="603">
      <c r="B603" s="67"/>
      <c r="C603" s="67"/>
      <c r="D603" s="67"/>
    </row>
    <row r="604">
      <c r="B604" s="67"/>
      <c r="C604" s="67"/>
      <c r="D604" s="67"/>
    </row>
    <row r="605">
      <c r="B605" s="67"/>
      <c r="C605" s="67"/>
      <c r="D605" s="67"/>
    </row>
    <row r="606">
      <c r="B606" s="67"/>
      <c r="C606" s="67"/>
      <c r="D606" s="67"/>
    </row>
    <row r="607">
      <c r="B607" s="67"/>
      <c r="C607" s="67"/>
      <c r="D607" s="67"/>
    </row>
    <row r="608">
      <c r="B608" s="67"/>
      <c r="C608" s="67"/>
      <c r="D608" s="67"/>
    </row>
    <row r="609">
      <c r="B609" s="67"/>
      <c r="C609" s="67"/>
      <c r="D609" s="67"/>
    </row>
    <row r="610">
      <c r="B610" s="67"/>
      <c r="C610" s="67"/>
      <c r="D610" s="67"/>
    </row>
    <row r="611">
      <c r="B611" s="67"/>
      <c r="C611" s="67"/>
      <c r="D611" s="67"/>
    </row>
    <row r="612">
      <c r="B612" s="67"/>
      <c r="C612" s="67"/>
      <c r="D612" s="67"/>
    </row>
    <row r="613">
      <c r="B613" s="67"/>
      <c r="C613" s="67"/>
      <c r="D613" s="67"/>
    </row>
    <row r="614">
      <c r="B614" s="67"/>
      <c r="C614" s="67"/>
      <c r="D614" s="67"/>
    </row>
    <row r="615">
      <c r="B615" s="67"/>
      <c r="C615" s="67"/>
      <c r="D615" s="67"/>
    </row>
    <row r="616">
      <c r="B616" s="67"/>
      <c r="C616" s="67"/>
      <c r="D616" s="67"/>
    </row>
    <row r="617">
      <c r="B617" s="67"/>
      <c r="C617" s="67"/>
      <c r="D617" s="67"/>
    </row>
    <row r="618">
      <c r="B618" s="67"/>
      <c r="C618" s="67"/>
      <c r="D618" s="67"/>
    </row>
    <row r="619">
      <c r="B619" s="67"/>
      <c r="C619" s="67"/>
      <c r="D619" s="67"/>
    </row>
    <row r="620">
      <c r="B620" s="67"/>
      <c r="C620" s="67"/>
      <c r="D620" s="67"/>
    </row>
    <row r="621">
      <c r="B621" s="67"/>
      <c r="C621" s="67"/>
      <c r="D621" s="67"/>
    </row>
    <row r="622">
      <c r="B622" s="67"/>
      <c r="C622" s="67"/>
      <c r="D622" s="67"/>
    </row>
    <row r="623">
      <c r="B623" s="67"/>
      <c r="C623" s="67"/>
      <c r="D623" s="67"/>
    </row>
    <row r="624">
      <c r="B624" s="67"/>
      <c r="C624" s="67"/>
      <c r="D624" s="67"/>
    </row>
    <row r="625">
      <c r="B625" s="67"/>
      <c r="C625" s="67"/>
      <c r="D625" s="67"/>
    </row>
    <row r="626">
      <c r="B626" s="67"/>
      <c r="C626" s="67"/>
      <c r="D626" s="67"/>
    </row>
    <row r="627">
      <c r="B627" s="67"/>
      <c r="C627" s="67"/>
      <c r="D627" s="67"/>
    </row>
    <row r="628">
      <c r="B628" s="67"/>
      <c r="C628" s="67"/>
      <c r="D628" s="67"/>
    </row>
    <row r="629">
      <c r="B629" s="67"/>
      <c r="C629" s="67"/>
      <c r="D629" s="67"/>
    </row>
    <row r="630">
      <c r="B630" s="67"/>
      <c r="C630" s="67"/>
      <c r="D630" s="67"/>
    </row>
    <row r="631">
      <c r="B631" s="67"/>
      <c r="C631" s="67"/>
      <c r="D631" s="67"/>
    </row>
    <row r="632">
      <c r="B632" s="67"/>
      <c r="C632" s="67"/>
      <c r="D632" s="67"/>
    </row>
    <row r="633">
      <c r="B633" s="67"/>
      <c r="C633" s="67"/>
      <c r="D633" s="67"/>
    </row>
    <row r="634">
      <c r="B634" s="67"/>
      <c r="C634" s="67"/>
      <c r="D634" s="67"/>
    </row>
    <row r="635">
      <c r="B635" s="67"/>
      <c r="C635" s="67"/>
      <c r="D635" s="67"/>
    </row>
    <row r="636">
      <c r="B636" s="67"/>
      <c r="C636" s="67"/>
      <c r="D636" s="67"/>
    </row>
    <row r="637">
      <c r="B637" s="67"/>
      <c r="C637" s="67"/>
      <c r="D637" s="67"/>
    </row>
    <row r="638">
      <c r="B638" s="67"/>
      <c r="C638" s="67"/>
      <c r="D638" s="67"/>
    </row>
    <row r="639">
      <c r="B639" s="67"/>
      <c r="C639" s="67"/>
      <c r="D639" s="67"/>
    </row>
    <row r="640">
      <c r="B640" s="67"/>
      <c r="C640" s="67"/>
      <c r="D640" s="67"/>
    </row>
    <row r="641">
      <c r="B641" s="67"/>
      <c r="C641" s="67"/>
      <c r="D641" s="67"/>
    </row>
    <row r="642">
      <c r="B642" s="67"/>
      <c r="C642" s="67"/>
      <c r="D642" s="67"/>
    </row>
    <row r="643">
      <c r="B643" s="67"/>
      <c r="C643" s="67"/>
      <c r="D643" s="67"/>
    </row>
    <row r="644">
      <c r="B644" s="67"/>
      <c r="C644" s="67"/>
      <c r="D644" s="67"/>
    </row>
    <row r="645">
      <c r="B645" s="67"/>
      <c r="C645" s="67"/>
      <c r="D645" s="67"/>
    </row>
    <row r="646">
      <c r="B646" s="67"/>
      <c r="C646" s="67"/>
      <c r="D646" s="67"/>
    </row>
    <row r="647">
      <c r="B647" s="67"/>
      <c r="C647" s="67"/>
      <c r="D647" s="67"/>
    </row>
    <row r="648">
      <c r="B648" s="67"/>
      <c r="C648" s="67"/>
      <c r="D648" s="67"/>
    </row>
    <row r="649">
      <c r="B649" s="67"/>
      <c r="C649" s="67"/>
      <c r="D649" s="67"/>
    </row>
    <row r="650">
      <c r="B650" s="67"/>
      <c r="C650" s="67"/>
      <c r="D650" s="67"/>
    </row>
    <row r="651">
      <c r="B651" s="67"/>
      <c r="C651" s="67"/>
      <c r="D651" s="67"/>
    </row>
    <row r="652">
      <c r="B652" s="67"/>
      <c r="C652" s="67"/>
      <c r="D652" s="67"/>
    </row>
    <row r="653">
      <c r="B653" s="67"/>
      <c r="C653" s="67"/>
      <c r="D653" s="67"/>
    </row>
    <row r="654">
      <c r="B654" s="67"/>
      <c r="C654" s="67"/>
      <c r="D654" s="67"/>
    </row>
    <row r="655">
      <c r="B655" s="67"/>
      <c r="C655" s="67"/>
      <c r="D655" s="67"/>
    </row>
    <row r="656">
      <c r="B656" s="67"/>
      <c r="C656" s="67"/>
      <c r="D656" s="67"/>
    </row>
    <row r="657">
      <c r="B657" s="67"/>
      <c r="C657" s="67"/>
      <c r="D657" s="67"/>
    </row>
    <row r="658">
      <c r="B658" s="67"/>
      <c r="C658" s="67"/>
      <c r="D658" s="67"/>
    </row>
    <row r="659">
      <c r="B659" s="67"/>
      <c r="C659" s="67"/>
      <c r="D659" s="67"/>
    </row>
    <row r="660">
      <c r="B660" s="67"/>
      <c r="C660" s="67"/>
      <c r="D660" s="67"/>
    </row>
    <row r="661">
      <c r="B661" s="67"/>
      <c r="C661" s="67"/>
      <c r="D661" s="67"/>
    </row>
    <row r="662">
      <c r="B662" s="67"/>
      <c r="C662" s="67"/>
      <c r="D662" s="67"/>
    </row>
    <row r="663">
      <c r="B663" s="67"/>
      <c r="C663" s="67"/>
      <c r="D663" s="67"/>
    </row>
    <row r="664">
      <c r="B664" s="67"/>
      <c r="C664" s="67"/>
      <c r="D664" s="67"/>
    </row>
    <row r="665">
      <c r="B665" s="67"/>
      <c r="C665" s="67"/>
      <c r="D665" s="67"/>
    </row>
    <row r="666">
      <c r="B666" s="67"/>
      <c r="C666" s="67"/>
      <c r="D666" s="67"/>
    </row>
    <row r="667">
      <c r="B667" s="67"/>
      <c r="C667" s="67"/>
      <c r="D667" s="67"/>
    </row>
    <row r="668">
      <c r="B668" s="67"/>
      <c r="C668" s="67"/>
      <c r="D668" s="67"/>
    </row>
    <row r="669">
      <c r="B669" s="67"/>
      <c r="C669" s="67"/>
      <c r="D669" s="67"/>
    </row>
    <row r="670">
      <c r="B670" s="67"/>
      <c r="C670" s="67"/>
      <c r="D670" s="67"/>
    </row>
    <row r="671">
      <c r="B671" s="67"/>
      <c r="C671" s="67"/>
      <c r="D671" s="67"/>
    </row>
    <row r="672">
      <c r="B672" s="67"/>
      <c r="C672" s="67"/>
      <c r="D672" s="67"/>
    </row>
    <row r="673">
      <c r="B673" s="67"/>
      <c r="C673" s="67"/>
      <c r="D673" s="67"/>
    </row>
    <row r="674">
      <c r="B674" s="67"/>
      <c r="C674" s="67"/>
      <c r="D674" s="67"/>
    </row>
    <row r="675">
      <c r="B675" s="67"/>
      <c r="C675" s="67"/>
      <c r="D675" s="67"/>
    </row>
    <row r="676">
      <c r="B676" s="67"/>
      <c r="C676" s="67"/>
      <c r="D676" s="67"/>
    </row>
    <row r="677">
      <c r="B677" s="67"/>
      <c r="C677" s="67"/>
      <c r="D677" s="67"/>
    </row>
    <row r="678">
      <c r="B678" s="67"/>
      <c r="C678" s="67"/>
      <c r="D678" s="67"/>
    </row>
    <row r="679">
      <c r="B679" s="67"/>
      <c r="C679" s="67"/>
      <c r="D679" s="67"/>
    </row>
    <row r="680">
      <c r="B680" s="67"/>
      <c r="C680" s="67"/>
      <c r="D680" s="67"/>
    </row>
    <row r="681">
      <c r="B681" s="67"/>
      <c r="C681" s="67"/>
      <c r="D681" s="67"/>
    </row>
    <row r="682">
      <c r="B682" s="67"/>
      <c r="C682" s="67"/>
      <c r="D682" s="67"/>
    </row>
    <row r="683">
      <c r="B683" s="67"/>
      <c r="C683" s="67"/>
      <c r="D683" s="67"/>
    </row>
    <row r="684">
      <c r="B684" s="67"/>
      <c r="C684" s="67"/>
      <c r="D684" s="67"/>
    </row>
    <row r="685">
      <c r="B685" s="67"/>
      <c r="C685" s="67"/>
      <c r="D685" s="67"/>
    </row>
    <row r="686">
      <c r="B686" s="67"/>
      <c r="C686" s="67"/>
      <c r="D686" s="67"/>
    </row>
    <row r="687">
      <c r="B687" s="67"/>
      <c r="C687" s="67"/>
      <c r="D687" s="67"/>
    </row>
    <row r="688">
      <c r="B688" s="67"/>
      <c r="C688" s="67"/>
      <c r="D688" s="67"/>
    </row>
    <row r="689">
      <c r="B689" s="67"/>
      <c r="C689" s="67"/>
      <c r="D689" s="67"/>
    </row>
    <row r="690">
      <c r="B690" s="67"/>
      <c r="C690" s="67"/>
      <c r="D690" s="67"/>
    </row>
    <row r="691">
      <c r="B691" s="67"/>
      <c r="C691" s="67"/>
      <c r="D691" s="67"/>
    </row>
    <row r="692">
      <c r="B692" s="67"/>
      <c r="C692" s="67"/>
      <c r="D692" s="67"/>
    </row>
    <row r="693">
      <c r="B693" s="67"/>
      <c r="C693" s="67"/>
      <c r="D693" s="67"/>
    </row>
    <row r="694">
      <c r="B694" s="67"/>
      <c r="C694" s="67"/>
      <c r="D694" s="67"/>
    </row>
    <row r="695">
      <c r="B695" s="67"/>
      <c r="C695" s="67"/>
      <c r="D695" s="67"/>
    </row>
    <row r="696">
      <c r="B696" s="67"/>
      <c r="C696" s="67"/>
      <c r="D696" s="67"/>
    </row>
    <row r="697">
      <c r="B697" s="67"/>
      <c r="C697" s="67"/>
      <c r="D697" s="67"/>
    </row>
    <row r="698">
      <c r="B698" s="67"/>
      <c r="C698" s="67"/>
      <c r="D698" s="67"/>
    </row>
    <row r="699">
      <c r="B699" s="67"/>
      <c r="C699" s="67"/>
      <c r="D699" s="67"/>
    </row>
    <row r="700">
      <c r="B700" s="67"/>
      <c r="C700" s="67"/>
      <c r="D700" s="67"/>
    </row>
    <row r="701">
      <c r="B701" s="67"/>
      <c r="C701" s="67"/>
      <c r="D701" s="67"/>
    </row>
    <row r="702">
      <c r="B702" s="67"/>
      <c r="C702" s="67"/>
      <c r="D702" s="67"/>
    </row>
    <row r="703">
      <c r="B703" s="67"/>
      <c r="C703" s="67"/>
      <c r="D703" s="67"/>
    </row>
    <row r="704">
      <c r="B704" s="67"/>
      <c r="C704" s="67"/>
      <c r="D704" s="67"/>
    </row>
    <row r="705">
      <c r="B705" s="67"/>
      <c r="C705" s="67"/>
      <c r="D705" s="67"/>
    </row>
    <row r="706">
      <c r="B706" s="67"/>
      <c r="C706" s="67"/>
      <c r="D706" s="67"/>
    </row>
    <row r="707">
      <c r="B707" s="67"/>
      <c r="C707" s="67"/>
      <c r="D707" s="67"/>
    </row>
    <row r="708">
      <c r="B708" s="67"/>
      <c r="C708" s="67"/>
      <c r="D708" s="67"/>
    </row>
    <row r="709">
      <c r="B709" s="67"/>
      <c r="C709" s="67"/>
      <c r="D709" s="67"/>
    </row>
    <row r="710">
      <c r="B710" s="67"/>
      <c r="C710" s="67"/>
      <c r="D710" s="67"/>
    </row>
    <row r="711">
      <c r="B711" s="67"/>
      <c r="C711" s="67"/>
      <c r="D711" s="67"/>
    </row>
    <row r="712">
      <c r="B712" s="67"/>
      <c r="C712" s="67"/>
      <c r="D712" s="67"/>
    </row>
    <row r="713">
      <c r="B713" s="67"/>
      <c r="C713" s="67"/>
      <c r="D713" s="67"/>
    </row>
    <row r="714">
      <c r="B714" s="67"/>
      <c r="C714" s="67"/>
      <c r="D714" s="67"/>
    </row>
    <row r="715">
      <c r="B715" s="67"/>
      <c r="C715" s="67"/>
      <c r="D715" s="67"/>
    </row>
    <row r="716">
      <c r="B716" s="67"/>
      <c r="C716" s="67"/>
      <c r="D716" s="67"/>
    </row>
    <row r="717">
      <c r="B717" s="67"/>
      <c r="C717" s="67"/>
      <c r="D717" s="67"/>
    </row>
    <row r="718">
      <c r="B718" s="67"/>
      <c r="C718" s="67"/>
      <c r="D718" s="67"/>
    </row>
    <row r="719">
      <c r="B719" s="67"/>
      <c r="C719" s="67"/>
      <c r="D719" s="67"/>
    </row>
    <row r="720">
      <c r="B720" s="67"/>
      <c r="C720" s="67"/>
      <c r="D720" s="67"/>
    </row>
    <row r="721">
      <c r="B721" s="67"/>
      <c r="C721" s="67"/>
      <c r="D721" s="67"/>
    </row>
    <row r="722">
      <c r="B722" s="67"/>
      <c r="C722" s="67"/>
      <c r="D722" s="67"/>
    </row>
    <row r="723">
      <c r="B723" s="67"/>
      <c r="C723" s="67"/>
      <c r="D723" s="67"/>
    </row>
    <row r="724">
      <c r="B724" s="67"/>
      <c r="C724" s="67"/>
      <c r="D724" s="67"/>
    </row>
    <row r="725">
      <c r="B725" s="67"/>
      <c r="C725" s="67"/>
      <c r="D725" s="67"/>
    </row>
    <row r="726">
      <c r="B726" s="67"/>
      <c r="C726" s="67"/>
      <c r="D726" s="67"/>
    </row>
    <row r="727">
      <c r="B727" s="67"/>
      <c r="C727" s="67"/>
      <c r="D727" s="67"/>
    </row>
    <row r="728">
      <c r="B728" s="67"/>
      <c r="C728" s="67"/>
      <c r="D728" s="67"/>
    </row>
    <row r="729">
      <c r="B729" s="67"/>
      <c r="C729" s="67"/>
      <c r="D729" s="67"/>
    </row>
    <row r="730">
      <c r="B730" s="67"/>
      <c r="C730" s="67"/>
      <c r="D730" s="67"/>
    </row>
    <row r="731">
      <c r="B731" s="67"/>
      <c r="C731" s="67"/>
      <c r="D731" s="67"/>
    </row>
    <row r="732">
      <c r="B732" s="67"/>
      <c r="C732" s="67"/>
      <c r="D732" s="67"/>
    </row>
    <row r="733">
      <c r="B733" s="67"/>
      <c r="C733" s="67"/>
      <c r="D733" s="67"/>
    </row>
    <row r="734">
      <c r="B734" s="67"/>
      <c r="C734" s="67"/>
      <c r="D734" s="67"/>
    </row>
    <row r="735">
      <c r="B735" s="67"/>
      <c r="C735" s="67"/>
      <c r="D735" s="67"/>
    </row>
    <row r="736">
      <c r="B736" s="67"/>
      <c r="C736" s="67"/>
      <c r="D736" s="67"/>
    </row>
    <row r="737">
      <c r="B737" s="67"/>
      <c r="C737" s="67"/>
      <c r="D737" s="67"/>
    </row>
    <row r="738">
      <c r="B738" s="67"/>
      <c r="C738" s="67"/>
      <c r="D738" s="67"/>
    </row>
    <row r="739">
      <c r="B739" s="67"/>
      <c r="C739" s="67"/>
      <c r="D739" s="67"/>
    </row>
    <row r="740">
      <c r="B740" s="67"/>
      <c r="C740" s="67"/>
      <c r="D740" s="67"/>
    </row>
    <row r="741">
      <c r="B741" s="67"/>
      <c r="C741" s="67"/>
      <c r="D741" s="67"/>
    </row>
    <row r="742">
      <c r="B742" s="67"/>
      <c r="C742" s="67"/>
      <c r="D742" s="67"/>
    </row>
    <row r="743">
      <c r="B743" s="67"/>
      <c r="C743" s="67"/>
      <c r="D743" s="67"/>
    </row>
    <row r="744">
      <c r="B744" s="67"/>
      <c r="C744" s="67"/>
      <c r="D744" s="67"/>
    </row>
    <row r="745">
      <c r="B745" s="67"/>
      <c r="C745" s="67"/>
      <c r="D745" s="67"/>
    </row>
    <row r="746">
      <c r="B746" s="67"/>
      <c r="C746" s="67"/>
      <c r="D746" s="67"/>
    </row>
    <row r="747">
      <c r="B747" s="67"/>
      <c r="C747" s="67"/>
      <c r="D747" s="67"/>
    </row>
    <row r="748">
      <c r="B748" s="67"/>
      <c r="C748" s="67"/>
      <c r="D748" s="67"/>
    </row>
    <row r="749">
      <c r="B749" s="67"/>
      <c r="C749" s="67"/>
      <c r="D749" s="67"/>
    </row>
    <row r="750">
      <c r="B750" s="67"/>
      <c r="C750" s="67"/>
      <c r="D750" s="67"/>
    </row>
    <row r="751">
      <c r="B751" s="67"/>
      <c r="C751" s="67"/>
      <c r="D751" s="67"/>
    </row>
    <row r="752">
      <c r="B752" s="67"/>
      <c r="C752" s="67"/>
      <c r="D752" s="67"/>
    </row>
    <row r="753">
      <c r="B753" s="67"/>
      <c r="C753" s="67"/>
      <c r="D753" s="67"/>
    </row>
    <row r="754">
      <c r="B754" s="67"/>
      <c r="C754" s="67"/>
      <c r="D754" s="67"/>
    </row>
    <row r="755">
      <c r="B755" s="67"/>
      <c r="C755" s="67"/>
      <c r="D755" s="67"/>
    </row>
    <row r="756">
      <c r="B756" s="67"/>
      <c r="C756" s="67"/>
      <c r="D756" s="67"/>
    </row>
    <row r="757">
      <c r="B757" s="67"/>
      <c r="C757" s="67"/>
      <c r="D757" s="67"/>
    </row>
    <row r="758">
      <c r="B758" s="67"/>
      <c r="C758" s="67"/>
      <c r="D758" s="67"/>
    </row>
    <row r="759">
      <c r="B759" s="67"/>
      <c r="C759" s="67"/>
      <c r="D759" s="67"/>
    </row>
    <row r="760">
      <c r="B760" s="67"/>
      <c r="C760" s="67"/>
      <c r="D760" s="67"/>
    </row>
    <row r="761">
      <c r="B761" s="67"/>
      <c r="C761" s="67"/>
      <c r="D761" s="67"/>
    </row>
    <row r="762">
      <c r="B762" s="67"/>
      <c r="C762" s="67"/>
      <c r="D762" s="67"/>
    </row>
    <row r="763">
      <c r="B763" s="67"/>
      <c r="C763" s="67"/>
      <c r="D763" s="67"/>
    </row>
    <row r="764">
      <c r="B764" s="67"/>
      <c r="C764" s="67"/>
      <c r="D764" s="67"/>
    </row>
    <row r="765">
      <c r="B765" s="67"/>
      <c r="C765" s="67"/>
      <c r="D765" s="67"/>
    </row>
    <row r="766">
      <c r="B766" s="67"/>
      <c r="C766" s="67"/>
      <c r="D766" s="67"/>
    </row>
    <row r="767">
      <c r="B767" s="67"/>
      <c r="C767" s="67"/>
      <c r="D767" s="67"/>
    </row>
    <row r="768">
      <c r="B768" s="67"/>
      <c r="C768" s="67"/>
      <c r="D768" s="67"/>
    </row>
    <row r="769">
      <c r="B769" s="67"/>
      <c r="C769" s="67"/>
      <c r="D769" s="67"/>
    </row>
    <row r="770">
      <c r="B770" s="67"/>
      <c r="C770" s="67"/>
      <c r="D770" s="67"/>
    </row>
    <row r="771">
      <c r="B771" s="67"/>
      <c r="C771" s="67"/>
      <c r="D771" s="67"/>
    </row>
    <row r="772">
      <c r="B772" s="67"/>
      <c r="C772" s="67"/>
      <c r="D772" s="67"/>
    </row>
    <row r="773">
      <c r="B773" s="67"/>
      <c r="C773" s="67"/>
      <c r="D773" s="67"/>
    </row>
    <row r="774">
      <c r="B774" s="67"/>
      <c r="C774" s="67"/>
      <c r="D774" s="67"/>
    </row>
    <row r="775">
      <c r="B775" s="67"/>
      <c r="C775" s="67"/>
      <c r="D775" s="67"/>
    </row>
    <row r="776">
      <c r="B776" s="67"/>
      <c r="C776" s="67"/>
      <c r="D776" s="67"/>
    </row>
    <row r="777">
      <c r="B777" s="67"/>
      <c r="C777" s="67"/>
      <c r="D777" s="67"/>
    </row>
    <row r="778">
      <c r="B778" s="67"/>
      <c r="C778" s="67"/>
      <c r="D778" s="67"/>
    </row>
    <row r="779">
      <c r="B779" s="67"/>
      <c r="C779" s="67"/>
      <c r="D779" s="67"/>
    </row>
    <row r="780">
      <c r="B780" s="67"/>
      <c r="C780" s="67"/>
      <c r="D780" s="67"/>
    </row>
    <row r="781">
      <c r="B781" s="67"/>
      <c r="C781" s="67"/>
      <c r="D781" s="67"/>
    </row>
    <row r="782">
      <c r="B782" s="67"/>
      <c r="C782" s="67"/>
      <c r="D782" s="67"/>
    </row>
    <row r="783">
      <c r="B783" s="67"/>
      <c r="C783" s="67"/>
      <c r="D783" s="67"/>
    </row>
    <row r="784">
      <c r="B784" s="67"/>
      <c r="C784" s="67"/>
      <c r="D784" s="67"/>
    </row>
    <row r="785">
      <c r="B785" s="67"/>
      <c r="C785" s="67"/>
      <c r="D785" s="67"/>
    </row>
    <row r="786">
      <c r="B786" s="67"/>
      <c r="C786" s="67"/>
      <c r="D786" s="67"/>
    </row>
    <row r="787">
      <c r="B787" s="67"/>
      <c r="C787" s="67"/>
      <c r="D787" s="67"/>
    </row>
    <row r="788">
      <c r="B788" s="67"/>
      <c r="C788" s="67"/>
      <c r="D788" s="67"/>
    </row>
    <row r="789">
      <c r="B789" s="67"/>
      <c r="C789" s="67"/>
      <c r="D789" s="67"/>
    </row>
    <row r="790">
      <c r="B790" s="67"/>
      <c r="C790" s="67"/>
      <c r="D790" s="67"/>
    </row>
    <row r="791">
      <c r="B791" s="67"/>
      <c r="C791" s="67"/>
      <c r="D791" s="67"/>
    </row>
    <row r="792">
      <c r="B792" s="67"/>
      <c r="C792" s="67"/>
      <c r="D792" s="67"/>
    </row>
    <row r="793">
      <c r="B793" s="67"/>
      <c r="C793" s="67"/>
      <c r="D793" s="67"/>
    </row>
    <row r="794">
      <c r="B794" s="67"/>
      <c r="C794" s="67"/>
      <c r="D794" s="67"/>
    </row>
    <row r="795">
      <c r="B795" s="67"/>
      <c r="C795" s="67"/>
      <c r="D795" s="67"/>
    </row>
    <row r="796">
      <c r="B796" s="67"/>
      <c r="C796" s="67"/>
      <c r="D796" s="67"/>
    </row>
    <row r="797">
      <c r="B797" s="67"/>
      <c r="C797" s="67"/>
      <c r="D797" s="67"/>
    </row>
    <row r="798">
      <c r="B798" s="67"/>
      <c r="C798" s="67"/>
      <c r="D798" s="67"/>
    </row>
    <row r="799">
      <c r="B799" s="67"/>
      <c r="C799" s="67"/>
      <c r="D799" s="67"/>
    </row>
    <row r="800">
      <c r="B800" s="67"/>
      <c r="C800" s="67"/>
      <c r="D800" s="67"/>
    </row>
    <row r="801">
      <c r="B801" s="67"/>
      <c r="C801" s="67"/>
      <c r="D801" s="67"/>
    </row>
    <row r="802">
      <c r="B802" s="67"/>
      <c r="C802" s="67"/>
      <c r="D802" s="67"/>
    </row>
    <row r="803">
      <c r="B803" s="67"/>
      <c r="C803" s="67"/>
      <c r="D803" s="67"/>
    </row>
    <row r="804">
      <c r="B804" s="67"/>
      <c r="C804" s="67"/>
      <c r="D804" s="67"/>
    </row>
    <row r="805">
      <c r="B805" s="67"/>
      <c r="C805" s="67"/>
      <c r="D805" s="67"/>
    </row>
    <row r="806">
      <c r="B806" s="67"/>
      <c r="C806" s="67"/>
      <c r="D806" s="67"/>
    </row>
    <row r="807">
      <c r="B807" s="67"/>
      <c r="C807" s="67"/>
      <c r="D807" s="67"/>
    </row>
    <row r="808">
      <c r="B808" s="67"/>
      <c r="C808" s="67"/>
      <c r="D808" s="67"/>
    </row>
    <row r="809">
      <c r="B809" s="67"/>
      <c r="C809" s="67"/>
      <c r="D809" s="67"/>
    </row>
    <row r="810">
      <c r="B810" s="67"/>
      <c r="C810" s="67"/>
      <c r="D810" s="67"/>
    </row>
    <row r="811">
      <c r="B811" s="67"/>
      <c r="C811" s="67"/>
      <c r="D811" s="67"/>
    </row>
    <row r="812">
      <c r="B812" s="67"/>
      <c r="C812" s="67"/>
      <c r="D812" s="67"/>
    </row>
    <row r="813">
      <c r="B813" s="67"/>
      <c r="C813" s="67"/>
      <c r="D813" s="67"/>
    </row>
    <row r="814">
      <c r="B814" s="67"/>
      <c r="C814" s="67"/>
      <c r="D814" s="67"/>
    </row>
    <row r="815">
      <c r="B815" s="67"/>
      <c r="C815" s="67"/>
      <c r="D815" s="67"/>
    </row>
    <row r="816">
      <c r="B816" s="67"/>
      <c r="C816" s="67"/>
      <c r="D816" s="67"/>
    </row>
    <row r="817">
      <c r="B817" s="67"/>
      <c r="C817" s="67"/>
      <c r="D817" s="67"/>
    </row>
    <row r="818">
      <c r="B818" s="67"/>
      <c r="C818" s="67"/>
      <c r="D818" s="67"/>
    </row>
    <row r="819">
      <c r="B819" s="67"/>
      <c r="C819" s="67"/>
      <c r="D819" s="67"/>
    </row>
    <row r="820">
      <c r="B820" s="67"/>
      <c r="C820" s="67"/>
      <c r="D820" s="67"/>
    </row>
    <row r="821">
      <c r="B821" s="67"/>
      <c r="C821" s="67"/>
      <c r="D821" s="67"/>
    </row>
    <row r="822">
      <c r="B822" s="67"/>
      <c r="C822" s="67"/>
      <c r="D822" s="67"/>
    </row>
    <row r="823">
      <c r="B823" s="67"/>
      <c r="C823" s="67"/>
      <c r="D823" s="67"/>
    </row>
    <row r="824">
      <c r="B824" s="67"/>
      <c r="C824" s="67"/>
      <c r="D824" s="67"/>
    </row>
    <row r="825">
      <c r="B825" s="67"/>
      <c r="C825" s="67"/>
      <c r="D825" s="67"/>
    </row>
    <row r="826">
      <c r="B826" s="67"/>
      <c r="C826" s="67"/>
      <c r="D826" s="67"/>
    </row>
    <row r="827">
      <c r="B827" s="67"/>
      <c r="C827" s="67"/>
      <c r="D827" s="67"/>
    </row>
    <row r="828">
      <c r="B828" s="67"/>
      <c r="C828" s="67"/>
      <c r="D828" s="67"/>
    </row>
    <row r="829">
      <c r="B829" s="67"/>
      <c r="C829" s="67"/>
      <c r="D829" s="67"/>
    </row>
    <row r="830">
      <c r="B830" s="67"/>
      <c r="C830" s="67"/>
      <c r="D830" s="67"/>
    </row>
    <row r="831">
      <c r="B831" s="67"/>
      <c r="C831" s="67"/>
      <c r="D831" s="67"/>
    </row>
    <row r="832">
      <c r="B832" s="67"/>
      <c r="C832" s="67"/>
      <c r="D832" s="67"/>
    </row>
    <row r="833">
      <c r="B833" s="67"/>
      <c r="C833" s="67"/>
      <c r="D833" s="67"/>
    </row>
    <row r="834">
      <c r="B834" s="67"/>
      <c r="C834" s="67"/>
      <c r="D834" s="67"/>
    </row>
    <row r="835">
      <c r="B835" s="67"/>
      <c r="C835" s="67"/>
      <c r="D835" s="67"/>
    </row>
    <row r="836">
      <c r="B836" s="67"/>
      <c r="C836" s="67"/>
      <c r="D836" s="67"/>
    </row>
    <row r="837">
      <c r="B837" s="67"/>
      <c r="C837" s="67"/>
      <c r="D837" s="67"/>
    </row>
    <row r="838">
      <c r="B838" s="67"/>
      <c r="C838" s="67"/>
      <c r="D838" s="67"/>
    </row>
    <row r="839">
      <c r="B839" s="67"/>
      <c r="C839" s="67"/>
      <c r="D839" s="67"/>
    </row>
    <row r="840">
      <c r="B840" s="67"/>
      <c r="C840" s="67"/>
      <c r="D840" s="67"/>
    </row>
    <row r="841">
      <c r="B841" s="67"/>
      <c r="C841" s="67"/>
      <c r="D841" s="67"/>
    </row>
    <row r="842">
      <c r="B842" s="67"/>
      <c r="C842" s="67"/>
      <c r="D842" s="67"/>
    </row>
    <row r="843">
      <c r="B843" s="67"/>
      <c r="C843" s="67"/>
      <c r="D843" s="67"/>
    </row>
    <row r="844">
      <c r="B844" s="67"/>
      <c r="C844" s="67"/>
      <c r="D844" s="67"/>
    </row>
    <row r="845">
      <c r="B845" s="67"/>
      <c r="C845" s="67"/>
      <c r="D845" s="67"/>
    </row>
    <row r="846">
      <c r="B846" s="67"/>
      <c r="C846" s="67"/>
      <c r="D846" s="67"/>
    </row>
    <row r="847">
      <c r="B847" s="67"/>
      <c r="C847" s="67"/>
      <c r="D847" s="67"/>
    </row>
    <row r="848">
      <c r="B848" s="67"/>
      <c r="C848" s="67"/>
      <c r="D848" s="67"/>
    </row>
    <row r="849">
      <c r="B849" s="67"/>
      <c r="C849" s="67"/>
      <c r="D849" s="67"/>
    </row>
    <row r="850">
      <c r="B850" s="67"/>
      <c r="C850" s="67"/>
      <c r="D850" s="67"/>
    </row>
    <row r="851">
      <c r="B851" s="67"/>
      <c r="C851" s="67"/>
      <c r="D851" s="67"/>
    </row>
    <row r="852">
      <c r="B852" s="67"/>
      <c r="C852" s="67"/>
      <c r="D852" s="67"/>
    </row>
    <row r="853">
      <c r="B853" s="67"/>
      <c r="C853" s="67"/>
      <c r="D853" s="67"/>
    </row>
    <row r="854">
      <c r="B854" s="67"/>
      <c r="C854" s="67"/>
      <c r="D854" s="67"/>
    </row>
    <row r="855">
      <c r="B855" s="67"/>
      <c r="C855" s="67"/>
      <c r="D855" s="67"/>
    </row>
    <row r="856">
      <c r="B856" s="67"/>
      <c r="C856" s="67"/>
      <c r="D856" s="67"/>
    </row>
    <row r="857">
      <c r="B857" s="67"/>
      <c r="C857" s="67"/>
      <c r="D857" s="67"/>
    </row>
    <row r="858">
      <c r="B858" s="67"/>
      <c r="C858" s="67"/>
      <c r="D858" s="67"/>
    </row>
    <row r="859">
      <c r="B859" s="67"/>
      <c r="C859" s="67"/>
      <c r="D859" s="67"/>
    </row>
    <row r="860">
      <c r="B860" s="67"/>
      <c r="C860" s="67"/>
      <c r="D860" s="67"/>
    </row>
    <row r="861">
      <c r="B861" s="67"/>
      <c r="C861" s="67"/>
      <c r="D861" s="67"/>
    </row>
    <row r="862">
      <c r="B862" s="67"/>
      <c r="C862" s="67"/>
      <c r="D862" s="67"/>
    </row>
    <row r="863">
      <c r="B863" s="67"/>
      <c r="C863" s="67"/>
      <c r="D863" s="67"/>
    </row>
    <row r="864">
      <c r="B864" s="67"/>
      <c r="C864" s="67"/>
      <c r="D864" s="67"/>
    </row>
    <row r="865">
      <c r="B865" s="67"/>
      <c r="C865" s="67"/>
      <c r="D865" s="67"/>
    </row>
    <row r="866">
      <c r="B866" s="67"/>
      <c r="C866" s="67"/>
      <c r="D866" s="67"/>
    </row>
    <row r="867">
      <c r="B867" s="67"/>
      <c r="C867" s="67"/>
      <c r="D867" s="67"/>
    </row>
    <row r="868">
      <c r="B868" s="67"/>
      <c r="C868" s="67"/>
      <c r="D868" s="67"/>
    </row>
    <row r="869">
      <c r="B869" s="67"/>
      <c r="C869" s="67"/>
      <c r="D869" s="67"/>
    </row>
    <row r="870">
      <c r="B870" s="67"/>
      <c r="C870" s="67"/>
      <c r="D870" s="67"/>
    </row>
    <row r="871">
      <c r="B871" s="67"/>
      <c r="C871" s="67"/>
      <c r="D871" s="67"/>
    </row>
    <row r="872">
      <c r="B872" s="67"/>
      <c r="C872" s="67"/>
      <c r="D872" s="67"/>
    </row>
    <row r="873">
      <c r="B873" s="67"/>
      <c r="C873" s="67"/>
      <c r="D873" s="67"/>
    </row>
    <row r="874">
      <c r="B874" s="67"/>
      <c r="C874" s="67"/>
      <c r="D874" s="67"/>
    </row>
    <row r="875">
      <c r="B875" s="67"/>
      <c r="C875" s="67"/>
      <c r="D875" s="67"/>
    </row>
    <row r="876">
      <c r="B876" s="67"/>
      <c r="C876" s="67"/>
      <c r="D876" s="67"/>
    </row>
    <row r="877">
      <c r="B877" s="67"/>
      <c r="C877" s="67"/>
      <c r="D877" s="67"/>
    </row>
    <row r="878">
      <c r="B878" s="67"/>
      <c r="C878" s="67"/>
      <c r="D878" s="67"/>
    </row>
    <row r="879">
      <c r="B879" s="67"/>
      <c r="C879" s="67"/>
      <c r="D879" s="67"/>
    </row>
    <row r="880">
      <c r="B880" s="67"/>
      <c r="C880" s="67"/>
      <c r="D880" s="67"/>
    </row>
    <row r="881">
      <c r="B881" s="67"/>
      <c r="C881" s="67"/>
      <c r="D881" s="67"/>
    </row>
    <row r="882">
      <c r="B882" s="67"/>
      <c r="C882" s="67"/>
      <c r="D882" s="67"/>
    </row>
    <row r="883">
      <c r="B883" s="67"/>
      <c r="C883" s="67"/>
      <c r="D883" s="67"/>
    </row>
    <row r="884">
      <c r="B884" s="67"/>
      <c r="C884" s="67"/>
      <c r="D884" s="67"/>
    </row>
    <row r="885">
      <c r="B885" s="67"/>
      <c r="C885" s="67"/>
      <c r="D885" s="67"/>
    </row>
    <row r="886">
      <c r="B886" s="67"/>
      <c r="C886" s="67"/>
      <c r="D886" s="67"/>
    </row>
    <row r="887">
      <c r="B887" s="67"/>
      <c r="C887" s="67"/>
      <c r="D887" s="67"/>
    </row>
    <row r="888">
      <c r="B888" s="67"/>
      <c r="C888" s="67"/>
      <c r="D888" s="67"/>
    </row>
    <row r="889">
      <c r="B889" s="67"/>
      <c r="C889" s="67"/>
      <c r="D889" s="67"/>
    </row>
    <row r="890">
      <c r="B890" s="67"/>
      <c r="C890" s="67"/>
      <c r="D890" s="67"/>
    </row>
    <row r="891">
      <c r="B891" s="67"/>
      <c r="C891" s="67"/>
      <c r="D891" s="67"/>
    </row>
    <row r="892">
      <c r="B892" s="67"/>
      <c r="C892" s="67"/>
      <c r="D892" s="67"/>
    </row>
    <row r="893">
      <c r="B893" s="67"/>
      <c r="C893" s="67"/>
      <c r="D893" s="67"/>
    </row>
    <row r="894">
      <c r="B894" s="67"/>
      <c r="C894" s="67"/>
      <c r="D894" s="67"/>
    </row>
    <row r="895">
      <c r="B895" s="67"/>
      <c r="C895" s="67"/>
      <c r="D895" s="67"/>
    </row>
    <row r="896">
      <c r="B896" s="67"/>
      <c r="C896" s="67"/>
      <c r="D896" s="67"/>
    </row>
    <row r="897">
      <c r="B897" s="67"/>
      <c r="C897" s="67"/>
      <c r="D897" s="67"/>
    </row>
    <row r="898">
      <c r="B898" s="67"/>
      <c r="C898" s="67"/>
      <c r="D898" s="67"/>
    </row>
    <row r="899">
      <c r="B899" s="67"/>
      <c r="C899" s="67"/>
      <c r="D899" s="67"/>
    </row>
    <row r="900">
      <c r="B900" s="67"/>
      <c r="C900" s="67"/>
      <c r="D900" s="67"/>
    </row>
    <row r="901">
      <c r="B901" s="67"/>
      <c r="C901" s="67"/>
      <c r="D901" s="67"/>
    </row>
    <row r="902">
      <c r="B902" s="67"/>
      <c r="C902" s="67"/>
      <c r="D902" s="67"/>
    </row>
    <row r="903">
      <c r="B903" s="67"/>
      <c r="C903" s="67"/>
      <c r="D903" s="67"/>
    </row>
    <row r="904">
      <c r="B904" s="67"/>
      <c r="C904" s="67"/>
      <c r="D904" s="67"/>
    </row>
    <row r="905">
      <c r="B905" s="67"/>
      <c r="C905" s="67"/>
      <c r="D905" s="67"/>
    </row>
    <row r="906">
      <c r="B906" s="67"/>
      <c r="C906" s="67"/>
      <c r="D906" s="67"/>
    </row>
    <row r="907">
      <c r="B907" s="67"/>
      <c r="C907" s="67"/>
      <c r="D907" s="67"/>
    </row>
    <row r="908">
      <c r="B908" s="67"/>
      <c r="C908" s="67"/>
      <c r="D908" s="67"/>
    </row>
    <row r="909">
      <c r="B909" s="67"/>
      <c r="C909" s="67"/>
      <c r="D909" s="67"/>
    </row>
    <row r="910">
      <c r="B910" s="67"/>
      <c r="C910" s="67"/>
      <c r="D910" s="67"/>
    </row>
    <row r="911">
      <c r="B911" s="67"/>
      <c r="C911" s="67"/>
      <c r="D911" s="67"/>
    </row>
    <row r="912">
      <c r="B912" s="67"/>
      <c r="C912" s="67"/>
      <c r="D912" s="67"/>
    </row>
    <row r="913">
      <c r="B913" s="67"/>
      <c r="C913" s="67"/>
      <c r="D913" s="67"/>
    </row>
    <row r="914">
      <c r="B914" s="67"/>
      <c r="C914" s="67"/>
      <c r="D914" s="67"/>
    </row>
    <row r="915">
      <c r="B915" s="67"/>
      <c r="C915" s="67"/>
      <c r="D915" s="67"/>
    </row>
    <row r="916">
      <c r="B916" s="67"/>
      <c r="C916" s="67"/>
      <c r="D916" s="67"/>
    </row>
    <row r="917">
      <c r="B917" s="67"/>
      <c r="C917" s="67"/>
      <c r="D917" s="67"/>
    </row>
    <row r="918">
      <c r="B918" s="67"/>
      <c r="C918" s="67"/>
      <c r="D918" s="67"/>
    </row>
    <row r="919">
      <c r="B919" s="67"/>
      <c r="C919" s="67"/>
      <c r="D919" s="67"/>
    </row>
    <row r="920">
      <c r="B920" s="67"/>
      <c r="C920" s="67"/>
      <c r="D920" s="67"/>
    </row>
    <row r="921">
      <c r="B921" s="67"/>
      <c r="C921" s="67"/>
      <c r="D921" s="67"/>
    </row>
    <row r="922">
      <c r="B922" s="67"/>
      <c r="C922" s="67"/>
      <c r="D922" s="67"/>
    </row>
    <row r="923">
      <c r="B923" s="67"/>
      <c r="C923" s="67"/>
      <c r="D923" s="67"/>
    </row>
    <row r="924">
      <c r="B924" s="67"/>
      <c r="C924" s="67"/>
      <c r="D924" s="67"/>
    </row>
    <row r="925">
      <c r="B925" s="67"/>
      <c r="C925" s="67"/>
      <c r="D925" s="67"/>
    </row>
    <row r="926">
      <c r="B926" s="67"/>
      <c r="C926" s="67"/>
      <c r="D926" s="67"/>
    </row>
    <row r="927">
      <c r="B927" s="67"/>
      <c r="C927" s="67"/>
      <c r="D927" s="67"/>
    </row>
    <row r="928">
      <c r="B928" s="67"/>
      <c r="C928" s="67"/>
      <c r="D928" s="67"/>
    </row>
    <row r="929">
      <c r="B929" s="67"/>
      <c r="C929" s="67"/>
      <c r="D929" s="67"/>
    </row>
    <row r="930">
      <c r="B930" s="67"/>
      <c r="C930" s="67"/>
      <c r="D930" s="67"/>
    </row>
    <row r="931">
      <c r="B931" s="67"/>
      <c r="C931" s="67"/>
      <c r="D931" s="67"/>
    </row>
    <row r="932">
      <c r="B932" s="67"/>
      <c r="C932" s="67"/>
      <c r="D932" s="67"/>
    </row>
    <row r="933">
      <c r="B933" s="67"/>
      <c r="C933" s="67"/>
      <c r="D933" s="67"/>
    </row>
    <row r="934">
      <c r="B934" s="67"/>
      <c r="C934" s="67"/>
      <c r="D934" s="67"/>
    </row>
    <row r="935">
      <c r="B935" s="67"/>
      <c r="C935" s="67"/>
      <c r="D935" s="67"/>
    </row>
    <row r="936">
      <c r="B936" s="67"/>
      <c r="C936" s="67"/>
      <c r="D936" s="67"/>
    </row>
    <row r="937">
      <c r="B937" s="67"/>
      <c r="C937" s="67"/>
      <c r="D937" s="67"/>
    </row>
    <row r="938">
      <c r="B938" s="67"/>
      <c r="C938" s="67"/>
      <c r="D938" s="67"/>
    </row>
    <row r="939">
      <c r="B939" s="67"/>
      <c r="C939" s="67"/>
      <c r="D939" s="67"/>
    </row>
    <row r="940">
      <c r="B940" s="67"/>
      <c r="C940" s="67"/>
      <c r="D940" s="67"/>
    </row>
    <row r="941">
      <c r="B941" s="67"/>
      <c r="C941" s="67"/>
      <c r="D941" s="67"/>
    </row>
    <row r="942">
      <c r="B942" s="67"/>
      <c r="C942" s="67"/>
      <c r="D942" s="67"/>
    </row>
    <row r="943">
      <c r="B943" s="67"/>
      <c r="C943" s="67"/>
      <c r="D943" s="67"/>
    </row>
    <row r="944">
      <c r="B944" s="67"/>
      <c r="C944" s="67"/>
      <c r="D944" s="67"/>
    </row>
    <row r="945">
      <c r="B945" s="67"/>
      <c r="C945" s="67"/>
      <c r="D945" s="67"/>
    </row>
    <row r="946">
      <c r="B946" s="67"/>
      <c r="C946" s="67"/>
      <c r="D946" s="67"/>
    </row>
    <row r="947">
      <c r="B947" s="67"/>
      <c r="C947" s="67"/>
      <c r="D947" s="67"/>
    </row>
    <row r="948">
      <c r="B948" s="67"/>
      <c r="C948" s="67"/>
      <c r="D948" s="67"/>
    </row>
    <row r="949">
      <c r="B949" s="67"/>
      <c r="C949" s="67"/>
      <c r="D949" s="67"/>
    </row>
    <row r="950">
      <c r="B950" s="67"/>
      <c r="C950" s="67"/>
      <c r="D950" s="67"/>
    </row>
    <row r="951">
      <c r="B951" s="67"/>
      <c r="C951" s="67"/>
      <c r="D951" s="67"/>
    </row>
    <row r="952">
      <c r="B952" s="67"/>
      <c r="C952" s="67"/>
      <c r="D952" s="67"/>
    </row>
    <row r="953">
      <c r="B953" s="67"/>
      <c r="C953" s="67"/>
      <c r="D953" s="67"/>
    </row>
    <row r="954">
      <c r="B954" s="67"/>
      <c r="C954" s="67"/>
      <c r="D954" s="67"/>
    </row>
    <row r="955">
      <c r="B955" s="67"/>
      <c r="C955" s="67"/>
      <c r="D955" s="67"/>
    </row>
    <row r="956">
      <c r="B956" s="67"/>
      <c r="C956" s="67"/>
      <c r="D956" s="67"/>
    </row>
    <row r="957">
      <c r="B957" s="67"/>
      <c r="C957" s="67"/>
      <c r="D957" s="67"/>
    </row>
    <row r="958">
      <c r="B958" s="67"/>
      <c r="C958" s="67"/>
      <c r="D958" s="67"/>
    </row>
    <row r="959">
      <c r="B959" s="67"/>
      <c r="C959" s="67"/>
      <c r="D959" s="67"/>
    </row>
    <row r="960">
      <c r="B960" s="67"/>
      <c r="C960" s="67"/>
      <c r="D960" s="67"/>
    </row>
    <row r="961">
      <c r="B961" s="67"/>
      <c r="C961" s="67"/>
      <c r="D961" s="67"/>
    </row>
    <row r="962">
      <c r="B962" s="67"/>
      <c r="C962" s="67"/>
      <c r="D962" s="67"/>
    </row>
    <row r="963">
      <c r="B963" s="67"/>
      <c r="C963" s="67"/>
      <c r="D963" s="67"/>
    </row>
    <row r="964">
      <c r="B964" s="67"/>
      <c r="C964" s="67"/>
      <c r="D964" s="67"/>
    </row>
    <row r="965">
      <c r="B965" s="67"/>
      <c r="C965" s="67"/>
      <c r="D965" s="67"/>
    </row>
    <row r="966">
      <c r="B966" s="67"/>
      <c r="C966" s="67"/>
      <c r="D966" s="67"/>
    </row>
    <row r="967">
      <c r="B967" s="67"/>
      <c r="C967" s="67"/>
      <c r="D967" s="67"/>
    </row>
    <row r="968">
      <c r="B968" s="67"/>
      <c r="C968" s="67"/>
      <c r="D968" s="67"/>
    </row>
    <row r="969">
      <c r="B969" s="67"/>
      <c r="C969" s="67"/>
      <c r="D969" s="67"/>
    </row>
    <row r="970">
      <c r="B970" s="67"/>
      <c r="C970" s="67"/>
      <c r="D970" s="67"/>
    </row>
    <row r="971">
      <c r="B971" s="67"/>
      <c r="C971" s="67"/>
      <c r="D971" s="67"/>
    </row>
    <row r="972">
      <c r="B972" s="67"/>
      <c r="C972" s="67"/>
      <c r="D972" s="67"/>
    </row>
    <row r="973">
      <c r="B973" s="67"/>
      <c r="C973" s="67"/>
      <c r="D973" s="67"/>
    </row>
    <row r="974">
      <c r="B974" s="67"/>
      <c r="C974" s="67"/>
      <c r="D974" s="67"/>
    </row>
    <row r="975">
      <c r="B975" s="67"/>
      <c r="C975" s="67"/>
      <c r="D975" s="67"/>
    </row>
    <row r="976">
      <c r="B976" s="67"/>
      <c r="C976" s="67"/>
      <c r="D976" s="67"/>
    </row>
    <row r="977">
      <c r="B977" s="67"/>
      <c r="C977" s="67"/>
      <c r="D977" s="67"/>
    </row>
    <row r="978">
      <c r="B978" s="67"/>
      <c r="C978" s="67"/>
      <c r="D978" s="67"/>
    </row>
    <row r="979">
      <c r="B979" s="67"/>
      <c r="C979" s="67"/>
      <c r="D979" s="67"/>
    </row>
    <row r="980">
      <c r="B980" s="67"/>
      <c r="C980" s="67"/>
      <c r="D980" s="67"/>
    </row>
    <row r="981">
      <c r="B981" s="67"/>
      <c r="C981" s="67"/>
      <c r="D981" s="67"/>
    </row>
    <row r="982">
      <c r="B982" s="67"/>
      <c r="C982" s="67"/>
      <c r="D982" s="67"/>
    </row>
    <row r="983">
      <c r="B983" s="67"/>
      <c r="C983" s="67"/>
      <c r="D983" s="67"/>
    </row>
    <row r="984">
      <c r="B984" s="67"/>
      <c r="C984" s="67"/>
      <c r="D984" s="67"/>
    </row>
    <row r="985">
      <c r="B985" s="67"/>
      <c r="C985" s="67"/>
      <c r="D985" s="67"/>
    </row>
    <row r="986">
      <c r="B986" s="67"/>
      <c r="C986" s="67"/>
      <c r="D986" s="67"/>
    </row>
    <row r="987">
      <c r="B987" s="67"/>
      <c r="C987" s="67"/>
      <c r="D987" s="67"/>
    </row>
    <row r="988">
      <c r="B988" s="67"/>
      <c r="C988" s="67"/>
      <c r="D988" s="67"/>
    </row>
    <row r="989">
      <c r="B989" s="67"/>
      <c r="C989" s="67"/>
      <c r="D989" s="67"/>
    </row>
    <row r="990">
      <c r="B990" s="67"/>
      <c r="C990" s="67"/>
      <c r="D990" s="67"/>
    </row>
    <row r="991">
      <c r="B991" s="67"/>
      <c r="C991" s="67"/>
      <c r="D991" s="67"/>
    </row>
    <row r="992">
      <c r="B992" s="67"/>
      <c r="C992" s="67"/>
      <c r="D992" s="67"/>
    </row>
    <row r="993">
      <c r="B993" s="67"/>
      <c r="C993" s="67"/>
      <c r="D993" s="67"/>
    </row>
    <row r="994">
      <c r="B994" s="67"/>
      <c r="C994" s="67"/>
      <c r="D994" s="67"/>
    </row>
    <row r="995">
      <c r="B995" s="67"/>
      <c r="C995" s="67"/>
      <c r="D995" s="67"/>
    </row>
    <row r="996">
      <c r="B996" s="67"/>
      <c r="C996" s="67"/>
      <c r="D996" s="67"/>
    </row>
    <row r="997">
      <c r="B997" s="67"/>
      <c r="C997" s="67"/>
      <c r="D997" s="67"/>
    </row>
    <row r="998">
      <c r="B998" s="67"/>
      <c r="C998" s="67"/>
      <c r="D998" s="67"/>
    </row>
    <row r="999">
      <c r="B999" s="67"/>
      <c r="C999" s="67"/>
      <c r="D999" s="67"/>
    </row>
    <row r="1000">
      <c r="B1000" s="67"/>
      <c r="C1000" s="67"/>
      <c r="D1000" s="67"/>
    </row>
    <row r="1001">
      <c r="B1001" s="67"/>
      <c r="C1001" s="67"/>
      <c r="D1001" s="67"/>
    </row>
    <row r="1002">
      <c r="B1002" s="67"/>
      <c r="C1002" s="67"/>
      <c r="D1002" s="67"/>
    </row>
    <row r="1003">
      <c r="B1003" s="67"/>
      <c r="C1003" s="67"/>
      <c r="D1003" s="67"/>
    </row>
    <row r="1004">
      <c r="B1004" s="67"/>
      <c r="C1004" s="67"/>
      <c r="D1004" s="67"/>
    </row>
    <row r="1005">
      <c r="B1005" s="67"/>
      <c r="C1005" s="67"/>
      <c r="D1005" s="67"/>
    </row>
    <row r="1006">
      <c r="B1006" s="67"/>
      <c r="C1006" s="67"/>
      <c r="D1006" s="67"/>
    </row>
    <row r="1007">
      <c r="B1007" s="67"/>
      <c r="C1007" s="67"/>
      <c r="D1007" s="67"/>
    </row>
    <row r="1008">
      <c r="B1008" s="67"/>
      <c r="C1008" s="67"/>
      <c r="D1008" s="67"/>
    </row>
    <row r="1009">
      <c r="B1009" s="67"/>
      <c r="C1009" s="67"/>
      <c r="D1009" s="67"/>
    </row>
    <row r="1010">
      <c r="B1010" s="67"/>
      <c r="C1010" s="67"/>
      <c r="D1010" s="67"/>
    </row>
    <row r="1011">
      <c r="B1011" s="67"/>
      <c r="C1011" s="67"/>
      <c r="D1011" s="67"/>
    </row>
    <row r="1012">
      <c r="B1012" s="67"/>
      <c r="C1012" s="67"/>
      <c r="D1012" s="67"/>
    </row>
    <row r="1013">
      <c r="B1013" s="67"/>
      <c r="C1013" s="67"/>
      <c r="D1013" s="67"/>
    </row>
    <row r="1014">
      <c r="B1014" s="67"/>
      <c r="C1014" s="67"/>
      <c r="D1014" s="67"/>
    </row>
    <row r="1015">
      <c r="B1015" s="67"/>
      <c r="C1015" s="67"/>
      <c r="D1015" s="67"/>
    </row>
    <row r="1016">
      <c r="B1016" s="67"/>
      <c r="C1016" s="67"/>
      <c r="D1016" s="67"/>
    </row>
    <row r="1017">
      <c r="B1017" s="67"/>
      <c r="C1017" s="67"/>
      <c r="D1017" s="67"/>
    </row>
    <row r="1018">
      <c r="B1018" s="67"/>
      <c r="C1018" s="67"/>
      <c r="D1018" s="67"/>
    </row>
    <row r="1019">
      <c r="B1019" s="67"/>
      <c r="C1019" s="67"/>
      <c r="D1019" s="67"/>
    </row>
    <row r="1020">
      <c r="B1020" s="67"/>
      <c r="C1020" s="67"/>
      <c r="D1020" s="67"/>
    </row>
    <row r="1021">
      <c r="B1021" s="67"/>
      <c r="C1021" s="67"/>
      <c r="D1021" s="67"/>
    </row>
    <row r="1022">
      <c r="B1022" s="67"/>
      <c r="C1022" s="67"/>
      <c r="D1022" s="67"/>
    </row>
    <row r="1023">
      <c r="B1023" s="67"/>
      <c r="C1023" s="67"/>
      <c r="D1023" s="67"/>
    </row>
    <row r="1024">
      <c r="B1024" s="67"/>
      <c r="C1024" s="67"/>
      <c r="D1024" s="67"/>
    </row>
    <row r="1025">
      <c r="B1025" s="67"/>
      <c r="C1025" s="67"/>
      <c r="D1025" s="67"/>
    </row>
    <row r="1026">
      <c r="B1026" s="67"/>
      <c r="C1026" s="67"/>
      <c r="D1026" s="67"/>
    </row>
    <row r="1027">
      <c r="B1027" s="67"/>
      <c r="C1027" s="67"/>
      <c r="D1027" s="67"/>
    </row>
    <row r="1028">
      <c r="B1028" s="67"/>
      <c r="C1028" s="67"/>
      <c r="D1028" s="67"/>
    </row>
    <row r="1029">
      <c r="B1029" s="67"/>
      <c r="C1029" s="67"/>
      <c r="D1029" s="67"/>
    </row>
    <row r="1030">
      <c r="B1030" s="67"/>
      <c r="C1030" s="67"/>
      <c r="D1030" s="67"/>
    </row>
    <row r="1031">
      <c r="B1031" s="67"/>
      <c r="C1031" s="67"/>
      <c r="D1031" s="67"/>
    </row>
    <row r="1032">
      <c r="B1032" s="67"/>
      <c r="C1032" s="67"/>
      <c r="D1032" s="67"/>
    </row>
    <row r="1033">
      <c r="B1033" s="67"/>
      <c r="C1033" s="67"/>
      <c r="D1033" s="67"/>
    </row>
    <row r="1034">
      <c r="B1034" s="67"/>
      <c r="C1034" s="67"/>
      <c r="D1034" s="67"/>
    </row>
    <row r="1035">
      <c r="B1035" s="67"/>
      <c r="C1035" s="67"/>
      <c r="D1035" s="67"/>
    </row>
    <row r="1036">
      <c r="B1036" s="67"/>
      <c r="C1036" s="67"/>
      <c r="D1036" s="67"/>
    </row>
    <row r="1037">
      <c r="B1037" s="67"/>
      <c r="C1037" s="67"/>
      <c r="D1037" s="67"/>
    </row>
    <row r="1038">
      <c r="B1038" s="67"/>
      <c r="C1038" s="67"/>
      <c r="D1038" s="67"/>
    </row>
    <row r="1039">
      <c r="B1039" s="67"/>
      <c r="C1039" s="67"/>
      <c r="D1039" s="67"/>
    </row>
    <row r="1040">
      <c r="B1040" s="67"/>
      <c r="C1040" s="67"/>
      <c r="D1040" s="67"/>
    </row>
    <row r="1041">
      <c r="B1041" s="67"/>
      <c r="C1041" s="67"/>
      <c r="D1041" s="67"/>
    </row>
    <row r="1042">
      <c r="B1042" s="67"/>
      <c r="C1042" s="67"/>
      <c r="D1042" s="67"/>
    </row>
    <row r="1043">
      <c r="B1043" s="67"/>
      <c r="C1043" s="67"/>
      <c r="D1043" s="67"/>
    </row>
    <row r="1044">
      <c r="B1044" s="67"/>
      <c r="C1044" s="67"/>
      <c r="D1044" s="67"/>
    </row>
    <row r="1045">
      <c r="B1045" s="67"/>
      <c r="C1045" s="67"/>
      <c r="D1045" s="67"/>
    </row>
    <row r="1046">
      <c r="B1046" s="67"/>
      <c r="C1046" s="67"/>
      <c r="D1046" s="67"/>
    </row>
    <row r="1047">
      <c r="B1047" s="67"/>
      <c r="C1047" s="67"/>
      <c r="D1047" s="67"/>
    </row>
    <row r="1048">
      <c r="B1048" s="67"/>
      <c r="C1048" s="67"/>
      <c r="D1048" s="67"/>
    </row>
    <row r="1049">
      <c r="B1049" s="67"/>
      <c r="C1049" s="67"/>
      <c r="D1049" s="67"/>
    </row>
    <row r="1050">
      <c r="B1050" s="67"/>
      <c r="C1050" s="67"/>
      <c r="D1050" s="67"/>
    </row>
    <row r="1051">
      <c r="B1051" s="67"/>
      <c r="C1051" s="67"/>
      <c r="D1051" s="67"/>
    </row>
    <row r="1052">
      <c r="B1052" s="67"/>
      <c r="C1052" s="67"/>
      <c r="D1052" s="67"/>
    </row>
    <row r="1053">
      <c r="B1053" s="67"/>
      <c r="C1053" s="67"/>
      <c r="D1053" s="67"/>
    </row>
    <row r="1054">
      <c r="B1054" s="67"/>
      <c r="C1054" s="67"/>
      <c r="D1054" s="67"/>
    </row>
    <row r="1055">
      <c r="B1055" s="67"/>
      <c r="C1055" s="67"/>
      <c r="D1055" s="67"/>
    </row>
    <row r="1056">
      <c r="B1056" s="67"/>
      <c r="C1056" s="67"/>
      <c r="D1056" s="67"/>
    </row>
    <row r="1057">
      <c r="B1057" s="67"/>
      <c r="C1057" s="67"/>
      <c r="D1057" s="67"/>
    </row>
    <row r="1058">
      <c r="B1058" s="67"/>
      <c r="C1058" s="67"/>
      <c r="D1058" s="67"/>
    </row>
    <row r="1059">
      <c r="B1059" s="67"/>
      <c r="C1059" s="67"/>
      <c r="D1059" s="67"/>
    </row>
    <row r="1060">
      <c r="B1060" s="67"/>
      <c r="C1060" s="67"/>
      <c r="D1060" s="67"/>
    </row>
    <row r="1061">
      <c r="B1061" s="67"/>
      <c r="C1061" s="67"/>
      <c r="D1061" s="67"/>
    </row>
    <row r="1062">
      <c r="B1062" s="67"/>
      <c r="C1062" s="67"/>
      <c r="D1062" s="67"/>
    </row>
    <row r="1063">
      <c r="B1063" s="67"/>
      <c r="C1063" s="67"/>
      <c r="D1063" s="67"/>
    </row>
    <row r="1064">
      <c r="B1064" s="67"/>
      <c r="C1064" s="67"/>
      <c r="D1064" s="67"/>
    </row>
    <row r="1065">
      <c r="B1065" s="67"/>
      <c r="C1065" s="67"/>
      <c r="D1065" s="67"/>
    </row>
    <row r="1066">
      <c r="B1066" s="67"/>
      <c r="C1066" s="67"/>
      <c r="D1066" s="67"/>
    </row>
    <row r="1067">
      <c r="B1067" s="67"/>
      <c r="C1067" s="67"/>
      <c r="D1067" s="67"/>
    </row>
    <row r="1068">
      <c r="B1068" s="67"/>
      <c r="C1068" s="67"/>
      <c r="D1068" s="67"/>
    </row>
    <row r="1069">
      <c r="B1069" s="67"/>
      <c r="C1069" s="67"/>
      <c r="D1069" s="67"/>
    </row>
    <row r="1070">
      <c r="B1070" s="67"/>
      <c r="C1070" s="67"/>
      <c r="D1070" s="67"/>
    </row>
    <row r="1071">
      <c r="B1071" s="67"/>
      <c r="C1071" s="67"/>
      <c r="D1071" s="67"/>
    </row>
    <row r="1072">
      <c r="B1072" s="67"/>
      <c r="C1072" s="67"/>
      <c r="D1072" s="67"/>
    </row>
    <row r="1073">
      <c r="B1073" s="67"/>
      <c r="C1073" s="67"/>
      <c r="D1073" s="67"/>
    </row>
    <row r="1074">
      <c r="B1074" s="67"/>
      <c r="C1074" s="67"/>
      <c r="D1074" s="67"/>
    </row>
    <row r="1075">
      <c r="B1075" s="67"/>
      <c r="C1075" s="67"/>
      <c r="D1075" s="67"/>
    </row>
    <row r="1076">
      <c r="B1076" s="67"/>
      <c r="C1076" s="67"/>
      <c r="D1076" s="67"/>
    </row>
    <row r="1077">
      <c r="B1077" s="67"/>
      <c r="C1077" s="67"/>
      <c r="D1077" s="67"/>
    </row>
    <row r="1078">
      <c r="B1078" s="67"/>
      <c r="C1078" s="67"/>
      <c r="D1078" s="67"/>
    </row>
    <row r="1079">
      <c r="B1079" s="67"/>
      <c r="C1079" s="67"/>
      <c r="D1079" s="67"/>
    </row>
    <row r="1080">
      <c r="B1080" s="67"/>
      <c r="C1080" s="67"/>
      <c r="D1080" s="67"/>
    </row>
    <row r="1081">
      <c r="B1081" s="67"/>
      <c r="C1081" s="67"/>
      <c r="D1081" s="67"/>
    </row>
    <row r="1082">
      <c r="B1082" s="67"/>
      <c r="C1082" s="67"/>
      <c r="D1082" s="67"/>
    </row>
    <row r="1083">
      <c r="B1083" s="67"/>
      <c r="C1083" s="67"/>
      <c r="D1083" s="67"/>
    </row>
    <row r="1084">
      <c r="B1084" s="67"/>
      <c r="C1084" s="67"/>
      <c r="D1084" s="67"/>
    </row>
    <row r="1085">
      <c r="B1085" s="67"/>
      <c r="C1085" s="67"/>
      <c r="D1085" s="67"/>
    </row>
    <row r="1086">
      <c r="B1086" s="67"/>
      <c r="C1086" s="67"/>
      <c r="D1086" s="67"/>
    </row>
    <row r="1087">
      <c r="B1087" s="67"/>
      <c r="C1087" s="67"/>
      <c r="D1087" s="67"/>
    </row>
    <row r="1088">
      <c r="B1088" s="67"/>
      <c r="C1088" s="67"/>
      <c r="D1088" s="67"/>
    </row>
    <row r="1089">
      <c r="B1089" s="67"/>
      <c r="C1089" s="67"/>
      <c r="D1089" s="67"/>
    </row>
    <row r="1090">
      <c r="B1090" s="67"/>
      <c r="C1090" s="67"/>
      <c r="D1090" s="67"/>
    </row>
    <row r="1091">
      <c r="B1091" s="67"/>
      <c r="C1091" s="67"/>
      <c r="D1091" s="67"/>
    </row>
    <row r="1092">
      <c r="B1092" s="67"/>
      <c r="C1092" s="67"/>
      <c r="D1092" s="67"/>
    </row>
    <row r="1093">
      <c r="B1093" s="67"/>
      <c r="C1093" s="67"/>
      <c r="D1093" s="67"/>
    </row>
    <row r="1094">
      <c r="B1094" s="67"/>
      <c r="C1094" s="67"/>
      <c r="D1094" s="67"/>
    </row>
    <row r="1095">
      <c r="B1095" s="67"/>
      <c r="C1095" s="67"/>
      <c r="D1095" s="67"/>
    </row>
    <row r="1096">
      <c r="B1096" s="67"/>
      <c r="C1096" s="67"/>
      <c r="D1096" s="67"/>
    </row>
    <row r="1097">
      <c r="B1097" s="67"/>
      <c r="C1097" s="67"/>
      <c r="D1097" s="67"/>
    </row>
    <row r="1098">
      <c r="B1098" s="67"/>
      <c r="C1098" s="67"/>
      <c r="D1098" s="67"/>
    </row>
    <row r="1099">
      <c r="B1099" s="67"/>
      <c r="C1099" s="67"/>
      <c r="D1099" s="67"/>
    </row>
    <row r="1100">
      <c r="B1100" s="67"/>
      <c r="C1100" s="67"/>
      <c r="D1100" s="67"/>
    </row>
    <row r="1101">
      <c r="B1101" s="67"/>
      <c r="C1101" s="67"/>
      <c r="D1101" s="67"/>
    </row>
    <row r="1102">
      <c r="B1102" s="67"/>
      <c r="C1102" s="67"/>
      <c r="D1102" s="67"/>
    </row>
    <row r="1103">
      <c r="B1103" s="67"/>
      <c r="C1103" s="67"/>
      <c r="D1103" s="67"/>
    </row>
    <row r="1104">
      <c r="B1104" s="67"/>
      <c r="C1104" s="67"/>
      <c r="D1104" s="67"/>
    </row>
    <row r="1105">
      <c r="B1105" s="67"/>
      <c r="C1105" s="67"/>
      <c r="D1105" s="67"/>
    </row>
    <row r="1106">
      <c r="B1106" s="67"/>
      <c r="C1106" s="67"/>
      <c r="D1106" s="67"/>
    </row>
    <row r="1107">
      <c r="B1107" s="67"/>
      <c r="C1107" s="67"/>
      <c r="D1107" s="67"/>
    </row>
    <row r="1108">
      <c r="B1108" s="67"/>
      <c r="C1108" s="67"/>
      <c r="D1108" s="67"/>
    </row>
    <row r="1109">
      <c r="B1109" s="67"/>
      <c r="C1109" s="67"/>
      <c r="D1109" s="67"/>
    </row>
    <row r="1110">
      <c r="B1110" s="67"/>
      <c r="C1110" s="67"/>
      <c r="D1110" s="67"/>
    </row>
    <row r="1111">
      <c r="B1111" s="67"/>
      <c r="C1111" s="67"/>
      <c r="D1111" s="67"/>
    </row>
    <row r="1112">
      <c r="B1112" s="67"/>
      <c r="C1112" s="67"/>
      <c r="D1112" s="67"/>
    </row>
    <row r="1113">
      <c r="B1113" s="67"/>
      <c r="C1113" s="67"/>
      <c r="D1113" s="67"/>
    </row>
    <row r="1114">
      <c r="B1114" s="67"/>
      <c r="C1114" s="67"/>
      <c r="D1114" s="67"/>
    </row>
    <row r="1115">
      <c r="B1115" s="67"/>
      <c r="C1115" s="67"/>
      <c r="D1115" s="67"/>
    </row>
    <row r="1116">
      <c r="B1116" s="67"/>
      <c r="C1116" s="67"/>
      <c r="D1116" s="67"/>
    </row>
    <row r="1117">
      <c r="B1117" s="67"/>
      <c r="C1117" s="67"/>
      <c r="D1117" s="67"/>
    </row>
    <row r="1118">
      <c r="B1118" s="67"/>
      <c r="C1118" s="67"/>
      <c r="D1118" s="67"/>
    </row>
    <row r="1119">
      <c r="B1119" s="67"/>
      <c r="C1119" s="67"/>
      <c r="D1119" s="67"/>
    </row>
    <row r="1120">
      <c r="B1120" s="67"/>
      <c r="C1120" s="67"/>
      <c r="D1120" s="67"/>
    </row>
    <row r="1121">
      <c r="B1121" s="67"/>
      <c r="C1121" s="67"/>
      <c r="D1121" s="67"/>
    </row>
    <row r="1122">
      <c r="B1122" s="67"/>
      <c r="C1122" s="67"/>
      <c r="D1122" s="67"/>
    </row>
    <row r="1123">
      <c r="B1123" s="67"/>
      <c r="C1123" s="67"/>
      <c r="D1123" s="67"/>
    </row>
    <row r="1124">
      <c r="B1124" s="67"/>
      <c r="C1124" s="67"/>
      <c r="D1124" s="67"/>
    </row>
    <row r="1125">
      <c r="B1125" s="67"/>
      <c r="C1125" s="67"/>
      <c r="D1125" s="67"/>
    </row>
    <row r="1126">
      <c r="B1126" s="67"/>
      <c r="C1126" s="67"/>
      <c r="D1126" s="67"/>
    </row>
    <row r="1127">
      <c r="B1127" s="67"/>
      <c r="C1127" s="67"/>
      <c r="D1127" s="67"/>
    </row>
    <row r="1128">
      <c r="B1128" s="67"/>
      <c r="C1128" s="67"/>
      <c r="D1128" s="67"/>
    </row>
    <row r="1129">
      <c r="B1129" s="67"/>
      <c r="C1129" s="67"/>
      <c r="D1129" s="67"/>
    </row>
    <row r="1130">
      <c r="B1130" s="67"/>
      <c r="C1130" s="67"/>
      <c r="D1130" s="67"/>
    </row>
    <row r="1131">
      <c r="B1131" s="67"/>
      <c r="C1131" s="67"/>
      <c r="D1131" s="67"/>
    </row>
    <row r="1132">
      <c r="B1132" s="67"/>
      <c r="C1132" s="67"/>
      <c r="D1132" s="67"/>
    </row>
    <row r="1133">
      <c r="B1133" s="67"/>
      <c r="C1133" s="67"/>
      <c r="D1133" s="67"/>
    </row>
    <row r="1134">
      <c r="B1134" s="67"/>
      <c r="C1134" s="67"/>
      <c r="D1134" s="67"/>
    </row>
    <row r="1135">
      <c r="B1135" s="67"/>
      <c r="C1135" s="67"/>
      <c r="D1135" s="67"/>
    </row>
    <row r="1136">
      <c r="B1136" s="67"/>
      <c r="C1136" s="67"/>
      <c r="D1136" s="67"/>
    </row>
    <row r="1137">
      <c r="B1137" s="67"/>
      <c r="C1137" s="67"/>
      <c r="D1137" s="67"/>
    </row>
    <row r="1138">
      <c r="B1138" s="67"/>
      <c r="C1138" s="67"/>
      <c r="D1138" s="67"/>
    </row>
    <row r="1139">
      <c r="B1139" s="67"/>
      <c r="C1139" s="67"/>
      <c r="D1139" s="67"/>
    </row>
    <row r="1140">
      <c r="B1140" s="67"/>
      <c r="C1140" s="67"/>
      <c r="D1140" s="67"/>
    </row>
    <row r="1141">
      <c r="B1141" s="67"/>
      <c r="C1141" s="67"/>
      <c r="D1141" s="67"/>
    </row>
    <row r="1142">
      <c r="B1142" s="67"/>
      <c r="C1142" s="67"/>
      <c r="D1142" s="67"/>
    </row>
    <row r="1143">
      <c r="B1143" s="67"/>
      <c r="C1143" s="67"/>
      <c r="D1143" s="67"/>
    </row>
    <row r="1144">
      <c r="B1144" s="67"/>
      <c r="C1144" s="67"/>
      <c r="D1144" s="67"/>
    </row>
    <row r="1145">
      <c r="B1145" s="67"/>
      <c r="C1145" s="67"/>
      <c r="D1145" s="67"/>
    </row>
    <row r="1146">
      <c r="B1146" s="67"/>
      <c r="C1146" s="67"/>
      <c r="D1146" s="67"/>
    </row>
    <row r="1147">
      <c r="B1147" s="67"/>
      <c r="C1147" s="67"/>
      <c r="D1147" s="67"/>
    </row>
    <row r="1148">
      <c r="B1148" s="67"/>
      <c r="C1148" s="67"/>
      <c r="D1148" s="67"/>
    </row>
    <row r="1149">
      <c r="B1149" s="67"/>
      <c r="C1149" s="67"/>
      <c r="D1149" s="67"/>
    </row>
    <row r="1150">
      <c r="B1150" s="67"/>
      <c r="C1150" s="67"/>
      <c r="D1150" s="67"/>
    </row>
    <row r="1151">
      <c r="B1151" s="67"/>
      <c r="C1151" s="67"/>
      <c r="D1151" s="67"/>
    </row>
    <row r="1152">
      <c r="B1152" s="67"/>
      <c r="C1152" s="67"/>
      <c r="D1152" s="67"/>
    </row>
    <row r="1153">
      <c r="B1153" s="67"/>
      <c r="C1153" s="67"/>
      <c r="D1153" s="67"/>
    </row>
    <row r="1154">
      <c r="B1154" s="67"/>
      <c r="C1154" s="67"/>
      <c r="D1154" s="67"/>
    </row>
    <row r="1155">
      <c r="B1155" s="67"/>
      <c r="C1155" s="67"/>
      <c r="D1155" s="67"/>
    </row>
    <row r="1156">
      <c r="B1156" s="67"/>
      <c r="C1156" s="67"/>
      <c r="D1156" s="67"/>
    </row>
    <row r="1157">
      <c r="B1157" s="67"/>
      <c r="C1157" s="67"/>
      <c r="D1157" s="67"/>
    </row>
    <row r="1158">
      <c r="B1158" s="67"/>
      <c r="C1158" s="67"/>
      <c r="D1158" s="67"/>
    </row>
    <row r="1159">
      <c r="B1159" s="67"/>
      <c r="C1159" s="67"/>
      <c r="D1159" s="67"/>
    </row>
    <row r="1160">
      <c r="B1160" s="67"/>
      <c r="C1160" s="67"/>
      <c r="D1160" s="67"/>
    </row>
    <row r="1161">
      <c r="B1161" s="67"/>
      <c r="C1161" s="67"/>
      <c r="D1161" s="67"/>
    </row>
    <row r="1162">
      <c r="B1162" s="67"/>
      <c r="C1162" s="67"/>
      <c r="D1162" s="67"/>
    </row>
    <row r="1163">
      <c r="B1163" s="67"/>
      <c r="C1163" s="67"/>
      <c r="D1163" s="67"/>
    </row>
    <row r="1164">
      <c r="B1164" s="67"/>
      <c r="C1164" s="67"/>
      <c r="D1164" s="67"/>
    </row>
    <row r="1165">
      <c r="B1165" s="67"/>
      <c r="C1165" s="67"/>
      <c r="D1165" s="67"/>
    </row>
    <row r="1166">
      <c r="B1166" s="67"/>
      <c r="C1166" s="67"/>
      <c r="D1166" s="67"/>
    </row>
    <row r="1167">
      <c r="B1167" s="67"/>
      <c r="C1167" s="67"/>
      <c r="D1167" s="67"/>
    </row>
    <row r="1168">
      <c r="B1168" s="67"/>
      <c r="C1168" s="67"/>
      <c r="D1168" s="67"/>
    </row>
    <row r="1169">
      <c r="B1169" s="67"/>
      <c r="C1169" s="67"/>
      <c r="D1169" s="67"/>
    </row>
    <row r="1170">
      <c r="B1170" s="67"/>
      <c r="C1170" s="67"/>
      <c r="D1170" s="67"/>
    </row>
    <row r="1171">
      <c r="B1171" s="67"/>
      <c r="C1171" s="67"/>
      <c r="D1171" s="67"/>
    </row>
    <row r="1172">
      <c r="B1172" s="67"/>
      <c r="C1172" s="67"/>
      <c r="D1172" s="67"/>
    </row>
    <row r="1173">
      <c r="B1173" s="67"/>
      <c r="C1173" s="67"/>
      <c r="D1173" s="67"/>
    </row>
    <row r="1174">
      <c r="B1174" s="67"/>
      <c r="C1174" s="67"/>
      <c r="D1174" s="67"/>
    </row>
    <row r="1175">
      <c r="B1175" s="67"/>
      <c r="C1175" s="67"/>
      <c r="D1175" s="67"/>
    </row>
    <row r="1176">
      <c r="B1176" s="67"/>
      <c r="C1176" s="67"/>
      <c r="D1176" s="67"/>
    </row>
    <row r="1177">
      <c r="B1177" s="67"/>
      <c r="C1177" s="67"/>
      <c r="D1177" s="67"/>
    </row>
    <row r="1178">
      <c r="B1178" s="67"/>
      <c r="C1178" s="67"/>
      <c r="D1178" s="67"/>
    </row>
    <row r="1179">
      <c r="B1179" s="67"/>
      <c r="C1179" s="67"/>
      <c r="D1179" s="67"/>
    </row>
    <row r="1180">
      <c r="B1180" s="67"/>
      <c r="C1180" s="67"/>
      <c r="D1180" s="67"/>
    </row>
    <row r="1181">
      <c r="B1181" s="67"/>
      <c r="C1181" s="67"/>
      <c r="D1181" s="67"/>
    </row>
    <row r="1182">
      <c r="B1182" s="67"/>
      <c r="C1182" s="67"/>
      <c r="D1182" s="67"/>
    </row>
    <row r="1183">
      <c r="B1183" s="67"/>
      <c r="C1183" s="67"/>
      <c r="D1183" s="67"/>
    </row>
    <row r="1184">
      <c r="B1184" s="67"/>
      <c r="C1184" s="67"/>
      <c r="D1184" s="67"/>
    </row>
    <row r="1185">
      <c r="B1185" s="67"/>
      <c r="C1185" s="67"/>
      <c r="D1185" s="67"/>
    </row>
    <row r="1186">
      <c r="B1186" s="67"/>
      <c r="C1186" s="67"/>
      <c r="D1186" s="67"/>
    </row>
    <row r="1187">
      <c r="B1187" s="67"/>
      <c r="C1187" s="67"/>
      <c r="D1187" s="67"/>
    </row>
    <row r="1188">
      <c r="B1188" s="67"/>
      <c r="C1188" s="67"/>
      <c r="D1188" s="67"/>
    </row>
    <row r="1189">
      <c r="B1189" s="67"/>
      <c r="C1189" s="67"/>
      <c r="D1189" s="67"/>
    </row>
    <row r="1190">
      <c r="B1190" s="67"/>
      <c r="C1190" s="67"/>
      <c r="D1190" s="67"/>
    </row>
    <row r="1191">
      <c r="B1191" s="67"/>
      <c r="C1191" s="67"/>
      <c r="D1191" s="67"/>
    </row>
    <row r="1192">
      <c r="B1192" s="67"/>
      <c r="C1192" s="67"/>
      <c r="D1192" s="67"/>
    </row>
    <row r="1193">
      <c r="B1193" s="67"/>
      <c r="C1193" s="67"/>
      <c r="D1193" s="67"/>
    </row>
    <row r="1194">
      <c r="B1194" s="67"/>
      <c r="C1194" s="67"/>
      <c r="D1194" s="67"/>
    </row>
    <row r="1195">
      <c r="B1195" s="67"/>
      <c r="C1195" s="67"/>
      <c r="D1195" s="67"/>
    </row>
    <row r="1196">
      <c r="B1196" s="67"/>
      <c r="C1196" s="67"/>
      <c r="D1196" s="67"/>
    </row>
    <row r="1197">
      <c r="B1197" s="67"/>
      <c r="C1197" s="67"/>
      <c r="D1197" s="67"/>
    </row>
    <row r="1198">
      <c r="B1198" s="67"/>
      <c r="C1198" s="67"/>
      <c r="D1198" s="67"/>
    </row>
    <row r="1199">
      <c r="B1199" s="67"/>
      <c r="C1199" s="67"/>
      <c r="D1199" s="67"/>
    </row>
    <row r="1200">
      <c r="B1200" s="67"/>
      <c r="C1200" s="67"/>
      <c r="D1200" s="67"/>
    </row>
    <row r="1201">
      <c r="B1201" s="67"/>
      <c r="C1201" s="67"/>
      <c r="D1201" s="67"/>
    </row>
    <row r="1202">
      <c r="B1202" s="67"/>
      <c r="C1202" s="67"/>
      <c r="D1202" s="67"/>
    </row>
    <row r="1203">
      <c r="B1203" s="67"/>
      <c r="C1203" s="67"/>
      <c r="D1203" s="67"/>
    </row>
    <row r="1204">
      <c r="B1204" s="67"/>
      <c r="C1204" s="67"/>
      <c r="D1204" s="67"/>
    </row>
    <row r="1205">
      <c r="B1205" s="67"/>
      <c r="C1205" s="67"/>
      <c r="D1205" s="67"/>
    </row>
    <row r="1206">
      <c r="B1206" s="67"/>
      <c r="C1206" s="67"/>
      <c r="D1206" s="67"/>
    </row>
    <row r="1207">
      <c r="B1207" s="67"/>
      <c r="C1207" s="67"/>
      <c r="D1207" s="67"/>
    </row>
    <row r="1208">
      <c r="B1208" s="67"/>
      <c r="C1208" s="67"/>
      <c r="D1208" s="67"/>
    </row>
    <row r="1209">
      <c r="B1209" s="67"/>
      <c r="C1209" s="67"/>
      <c r="D1209" s="67"/>
    </row>
    <row r="1210">
      <c r="B1210" s="67"/>
      <c r="C1210" s="67"/>
      <c r="D1210" s="67"/>
    </row>
    <row r="1211">
      <c r="B1211" s="67"/>
      <c r="C1211" s="67"/>
      <c r="D1211" s="67"/>
    </row>
    <row r="1212">
      <c r="B1212" s="67"/>
      <c r="C1212" s="67"/>
      <c r="D1212" s="67"/>
    </row>
    <row r="1213">
      <c r="B1213" s="67"/>
      <c r="C1213" s="67"/>
      <c r="D1213" s="67"/>
    </row>
    <row r="1214">
      <c r="B1214" s="71"/>
      <c r="C1214" s="71"/>
      <c r="D1214" s="71"/>
    </row>
  </sheetData>
  <mergeCells count="17">
    <mergeCell ref="A3:A50"/>
    <mergeCell ref="A52:A54"/>
    <mergeCell ref="A55:A65"/>
    <mergeCell ref="A67:A85"/>
    <mergeCell ref="A87:A92"/>
    <mergeCell ref="A94:A96"/>
    <mergeCell ref="A100:A104"/>
    <mergeCell ref="A212:A223"/>
    <mergeCell ref="A225:A228"/>
    <mergeCell ref="A230:A234"/>
    <mergeCell ref="A108:A114"/>
    <mergeCell ref="A116:A126"/>
    <mergeCell ref="A128:A136"/>
    <mergeCell ref="A138:A167"/>
    <mergeCell ref="A169:A180"/>
    <mergeCell ref="A182:A197"/>
    <mergeCell ref="A199:A208"/>
  </mergeCell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