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General" sheetId="1" state="visible" r:id="rId2"/>
    <sheet name="Attributes" sheetId="2" state="visible" r:id="rId3"/>
    <sheet name="States" sheetId="3" state="visible" r:id="rId4"/>
    <sheet name="Transitions" sheetId="4" state="visible" r:id="rId5"/>
    <sheet name="Compound States" sheetId="5" state="visible" r:id="rId6"/>
    <sheet name="Snapshot" sheetId="6" state="visible" r:id="rId7"/>
    <sheet name="State Map" sheetId="7" state="visible" r:id="rId8"/>
    <sheet name="Recruitment" sheetId="8" state="visible" r:id="rId9"/>
    <sheet name="Retirement" sheetId="9" state="visible" r:id="rId10"/>
    <sheet name="Output plots (trans)" sheetId="10" state="visible" r:id="rId11"/>
    <sheet name="Output plots (pop)" sheetId="11" state="visible" r:id="rId12"/>
    <sheet name="Misc" sheetId="12" state="visible" r:id="rId13"/>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The name of the catalogue file (without extension)</t>
        </r>
      </text>
    </comment>
    <comment ref="B4" authorId="0">
      <text>
        <r>
          <rPr>
            <sz val="10"/>
            <rFont val="Arial"/>
            <family val="2"/>
            <charset val="1"/>
          </rPr>
          <t xml:space="preserve">The name of the database file (without extension)</t>
        </r>
      </text>
    </comment>
    <comment ref="B5" authorId="0">
      <text>
        <r>
          <rPr>
            <sz val="10"/>
            <rFont val="Arial"/>
            <family val="2"/>
            <charset val="1"/>
          </rPr>
          <t xml:space="preserve">The name of the simulation in the database</t>
        </r>
      </text>
    </comment>
  </commentList>
</comments>
</file>

<file path=xl/comments8.xml><?xml version="1.0" encoding="utf-8"?>
<comments xmlns="http://schemas.openxmlformats.org/spreadsheetml/2006/main" xmlns:xdr="http://schemas.openxmlformats.org/drawingml/2006/spreadsheetDrawing">
  <authors>
    <author> </author>
  </authors>
  <commentList>
    <comment ref="B16" authorId="0">
      <text>
        <r>
          <rPr>
            <sz val="10"/>
            <rFont val="Arial"/>
            <family val="2"/>
            <charset val="1"/>
          </rPr>
          <t xml:space="preserve">* Pointwise: only the listed values are possible.
* Piecewise Uniform: interval randomly chosen based on entered weights, then uniformly random within interval (endpoint excluded). Weight of point with highest value gets ignored.
* Piecewise Linear: density function is (normalization of) linear interpolation between entered  points and weights.</t>
        </r>
      </text>
    </comment>
    <comment ref="E19" authorId="0">
      <text>
        <r>
          <rPr>
            <sz val="10"/>
            <rFont val="Arial"/>
            <family val="2"/>
            <charset val="1"/>
          </rPr>
          <t xml:space="preserve">1</t>
        </r>
        <r>
          <rPr>
            <vertAlign val="superscript"/>
            <sz val="10"/>
            <rFont val="Arial"/>
            <family val="2"/>
            <charset val="1"/>
          </rPr>
          <t xml:space="preserve">st</t>
        </r>
        <r>
          <rPr>
            <sz val="10"/>
            <rFont val="Arial"/>
            <family val="2"/>
            <charset val="1"/>
          </rPr>
          <t xml:space="preserve"> row: Computes the total weight of the distribution.</t>
        </r>
      </text>
    </comment>
    <comment ref="E20" authorId="0">
      <text>
        <r>
          <rPr>
            <sz val="10"/>
            <rFont val="Arial"/>
            <family val="2"/>
            <charset val="1"/>
          </rPr>
          <t xml:space="preserve">Other rows: Equals the cell above.</t>
        </r>
      </text>
    </comment>
  </commentList>
</comments>
</file>

<file path=xl/sharedStrings.xml><?xml version="1.0" encoding="utf-8"?>
<sst xmlns="http://schemas.openxmlformats.org/spreadsheetml/2006/main" count="3484" uniqueCount="306">
  <si>
    <t xml:space="preserve">General simulation parameters</t>
  </si>
  <si>
    <t xml:space="preserve">Catalogue name</t>
  </si>
  <si>
    <t xml:space="preserve">SIMULcat</t>
  </si>
  <si>
    <t xml:space="preserve">Database name</t>
  </si>
  <si>
    <t xml:space="preserve">Simulation name</t>
  </si>
  <si>
    <t xml:space="preserve">SIMULtest</t>
  </si>
  <si>
    <t xml:space="preserve">Target personnel</t>
  </si>
  <si>
    <t xml:space="preserve">Sim start date</t>
  </si>
  <si>
    <t xml:space="preserve">Sim length</t>
  </si>
  <si>
    <t xml:space="preserve">Number of DB commits</t>
  </si>
  <si>
    <t xml:space="preserve">Config from database?</t>
  </si>
  <si>
    <t xml:space="preserve">NO</t>
  </si>
  <si>
    <t xml:space="preserve">Source database</t>
  </si>
  <si>
    <t xml:space="preserve">systemConfigFile/testDB</t>
  </si>
  <si>
    <t xml:space="preserve">Run simulation?</t>
  </si>
  <si>
    <t xml:space="preserve">YES</t>
  </si>
  <si>
    <t xml:space="preserve">Attributes in simulation</t>
  </si>
  <si>
    <t xml:space="preserve">Max attributes in sim</t>
  </si>
  <si>
    <t xml:space="preserve"># of Attributes in sim</t>
  </si>
  <si>
    <t xml:space="preserve">Name</t>
  </si>
  <si>
    <t xml:space="preserve">Auxiliary</t>
  </si>
  <si>
    <t xml:space="preserve">Initial Values + Weights</t>
  </si>
  <si>
    <t xml:space="preserve">Academia</t>
  </si>
  <si>
    <t xml:space="preserve">1A</t>
  </si>
  <si>
    <t xml:space="preserve">1B</t>
  </si>
  <si>
    <t xml:space="preserve">2B</t>
  </si>
  <si>
    <t xml:space="preserve">2C</t>
  </si>
  <si>
    <t xml:space="preserve">3D</t>
  </si>
  <si>
    <t xml:space="preserve">Language</t>
  </si>
  <si>
    <t xml:space="preserve">N</t>
  </si>
  <si>
    <t xml:space="preserve">F</t>
  </si>
  <si>
    <t xml:space="preserve">Gender</t>
  </si>
  <si>
    <t xml:space="preserve">M</t>
  </si>
  <si>
    <t xml:space="preserve">CareerType</t>
  </si>
  <si>
    <t xml:space="preserve">B</t>
  </si>
  <si>
    <t xml:space="preserve">D</t>
  </si>
  <si>
    <t xml:space="preserve">JobCategory</t>
  </si>
  <si>
    <t xml:space="preserve">E</t>
  </si>
  <si>
    <t xml:space="preserve">I</t>
  </si>
  <si>
    <t xml:space="preserve">JobType</t>
  </si>
  <si>
    <t xml:space="preserve">L</t>
  </si>
  <si>
    <t xml:space="preserve">C</t>
  </si>
  <si>
    <t xml:space="preserve">Candidature</t>
  </si>
  <si>
    <t xml:space="preserve">K</t>
  </si>
  <si>
    <t xml:space="preserve">A</t>
  </si>
  <si>
    <t xml:space="preserve">States in simulation</t>
  </si>
  <si>
    <t xml:space="preserve">Max states in sim</t>
  </si>
  <si>
    <t xml:space="preserve"># of States in sim</t>
  </si>
  <si>
    <t xml:space="preserve">Target capacity</t>
  </si>
  <si>
    <t xml:space="preserve">1A-B ELK</t>
  </si>
  <si>
    <t xml:space="preserve">1A-B ELA</t>
  </si>
  <si>
    <t xml:space="preserve">1A-B EBK</t>
  </si>
  <si>
    <t xml:space="preserve">1A-B EBA</t>
  </si>
  <si>
    <t xml:space="preserve">1A-B EDA</t>
  </si>
  <si>
    <t xml:space="preserve">1A-B ECA</t>
  </si>
  <si>
    <t xml:space="preserve">1A-D ELK</t>
  </si>
  <si>
    <t xml:space="preserve">1A-D ELA</t>
  </si>
  <si>
    <t xml:space="preserve">1A-D EBK</t>
  </si>
  <si>
    <t xml:space="preserve">1A-D EBA</t>
  </si>
  <si>
    <t xml:space="preserve">1A-D EDA</t>
  </si>
  <si>
    <t xml:space="preserve">1A-D ECA</t>
  </si>
  <si>
    <t xml:space="preserve">1B-B ELK</t>
  </si>
  <si>
    <t xml:space="preserve">1B-B ELA</t>
  </si>
  <si>
    <t xml:space="preserve">1B-B EBK</t>
  </si>
  <si>
    <t xml:space="preserve">1B-B EBA</t>
  </si>
  <si>
    <t xml:space="preserve">1B-B EDA</t>
  </si>
  <si>
    <t xml:space="preserve">1B-B ECA</t>
  </si>
  <si>
    <t xml:space="preserve">1B-D ELK</t>
  </si>
  <si>
    <t xml:space="preserve">1B-D ELA</t>
  </si>
  <si>
    <t xml:space="preserve">1B-D EBK</t>
  </si>
  <si>
    <t xml:space="preserve">1B-D EBA</t>
  </si>
  <si>
    <t xml:space="preserve">1B-D EDA</t>
  </si>
  <si>
    <t xml:space="preserve">1B-D ECA</t>
  </si>
  <si>
    <t xml:space="preserve">2B-B ELK</t>
  </si>
  <si>
    <t xml:space="preserve">2B-B ELA</t>
  </si>
  <si>
    <t xml:space="preserve">2B-B EBK</t>
  </si>
  <si>
    <t xml:space="preserve">2B-B EBA</t>
  </si>
  <si>
    <t xml:space="preserve">2B-B EDA</t>
  </si>
  <si>
    <t xml:space="preserve">2B-B ECA</t>
  </si>
  <si>
    <t xml:space="preserve">2B-D ELK</t>
  </si>
  <si>
    <t xml:space="preserve">2B-D ELA</t>
  </si>
  <si>
    <t xml:space="preserve">2B-D EBK</t>
  </si>
  <si>
    <t xml:space="preserve">2B-D EBA</t>
  </si>
  <si>
    <t xml:space="preserve">2B-D EDA</t>
  </si>
  <si>
    <t xml:space="preserve">2B-D ECA</t>
  </si>
  <si>
    <t xml:space="preserve">2C-B ELK</t>
  </si>
  <si>
    <t xml:space="preserve">2C-B ELA</t>
  </si>
  <si>
    <t xml:space="preserve">2C-B EBK</t>
  </si>
  <si>
    <t xml:space="preserve">2C-B EBA</t>
  </si>
  <si>
    <t xml:space="preserve">2C-B EDA</t>
  </si>
  <si>
    <t xml:space="preserve">2C-B ECA</t>
  </si>
  <si>
    <t xml:space="preserve">2C-D ELK</t>
  </si>
  <si>
    <t xml:space="preserve">2C-D ELA</t>
  </si>
  <si>
    <t xml:space="preserve">2C-D EBK</t>
  </si>
  <si>
    <t xml:space="preserve">2C-D EBA</t>
  </si>
  <si>
    <t xml:space="preserve">2C-D EDA</t>
  </si>
  <si>
    <t xml:space="preserve">2C-D ECA</t>
  </si>
  <si>
    <t xml:space="preserve">3D-B ELK</t>
  </si>
  <si>
    <t xml:space="preserve">3D-B ELA</t>
  </si>
  <si>
    <t xml:space="preserve">3D-B EBK</t>
  </si>
  <si>
    <t xml:space="preserve">3D-B EBA</t>
  </si>
  <si>
    <t xml:space="preserve">3D-B EDA</t>
  </si>
  <si>
    <t xml:space="preserve">3D-B ECA</t>
  </si>
  <si>
    <t xml:space="preserve">3D-D ELK</t>
  </si>
  <si>
    <t xml:space="preserve">3D-D ELA</t>
  </si>
  <si>
    <t xml:space="preserve">3D-D EBK</t>
  </si>
  <si>
    <t xml:space="preserve">3D-D EBA</t>
  </si>
  <si>
    <t xml:space="preserve">3D-D EDA</t>
  </si>
  <si>
    <t xml:space="preserve">3D-D ECA</t>
  </si>
  <si>
    <t xml:space="preserve">1A-B ILK</t>
  </si>
  <si>
    <t xml:space="preserve">1A-B ILA</t>
  </si>
  <si>
    <t xml:space="preserve">1A-B IBK</t>
  </si>
  <si>
    <t xml:space="preserve">1A-B IBA</t>
  </si>
  <si>
    <t xml:space="preserve">1A-B IDA</t>
  </si>
  <si>
    <t xml:space="preserve">1A-B ICA</t>
  </si>
  <si>
    <t xml:space="preserve">1A-D ILK</t>
  </si>
  <si>
    <t xml:space="preserve">1A-D ILA</t>
  </si>
  <si>
    <t xml:space="preserve">1A-D IBK</t>
  </si>
  <si>
    <t xml:space="preserve">1A-D IBA</t>
  </si>
  <si>
    <t xml:space="preserve">1A-D IDA</t>
  </si>
  <si>
    <t xml:space="preserve">1A-D ICA</t>
  </si>
  <si>
    <t xml:space="preserve">1B-B ILK</t>
  </si>
  <si>
    <t xml:space="preserve">1B-B ILA</t>
  </si>
  <si>
    <t xml:space="preserve">1B-B IBK</t>
  </si>
  <si>
    <t xml:space="preserve">1B-B IBA</t>
  </si>
  <si>
    <t xml:space="preserve">1B-B IDA</t>
  </si>
  <si>
    <t xml:space="preserve">1B-B ICA</t>
  </si>
  <si>
    <t xml:space="preserve">1B-D ILK</t>
  </si>
  <si>
    <t xml:space="preserve">1B-D ILA</t>
  </si>
  <si>
    <t xml:space="preserve">1B-D IBK</t>
  </si>
  <si>
    <t xml:space="preserve">1B-D IBA</t>
  </si>
  <si>
    <t xml:space="preserve">1B-D IDA</t>
  </si>
  <si>
    <t xml:space="preserve">1B-D ICA</t>
  </si>
  <si>
    <t xml:space="preserve">2B-B ILK</t>
  </si>
  <si>
    <t xml:space="preserve">2B-B ILA</t>
  </si>
  <si>
    <t xml:space="preserve">2B-B IBK</t>
  </si>
  <si>
    <t xml:space="preserve">2B-B IBA</t>
  </si>
  <si>
    <t xml:space="preserve">2B-B IDA</t>
  </si>
  <si>
    <t xml:space="preserve">2B-B ICA</t>
  </si>
  <si>
    <t xml:space="preserve">2B-D ILK</t>
  </si>
  <si>
    <t xml:space="preserve">2B-D ILA</t>
  </si>
  <si>
    <t xml:space="preserve">2B-D IBK</t>
  </si>
  <si>
    <t xml:space="preserve">2B-D IBA</t>
  </si>
  <si>
    <t xml:space="preserve">2B-D IDA</t>
  </si>
  <si>
    <t xml:space="preserve">2B-D ICA</t>
  </si>
  <si>
    <t xml:space="preserve">2C-B ILK</t>
  </si>
  <si>
    <t xml:space="preserve">2C-B ILA</t>
  </si>
  <si>
    <t xml:space="preserve">2C-B IBK</t>
  </si>
  <si>
    <t xml:space="preserve">2C-B IBA</t>
  </si>
  <si>
    <t xml:space="preserve">2C-B IDA</t>
  </si>
  <si>
    <t xml:space="preserve">2C-B ICA</t>
  </si>
  <si>
    <t xml:space="preserve">2C-D ILK</t>
  </si>
  <si>
    <t xml:space="preserve">2C-D ILA</t>
  </si>
  <si>
    <t xml:space="preserve">2C-D IBK</t>
  </si>
  <si>
    <t xml:space="preserve">2C-D IBA</t>
  </si>
  <si>
    <t xml:space="preserve">2C-D IDA</t>
  </si>
  <si>
    <t xml:space="preserve">2C-D ICA</t>
  </si>
  <si>
    <t xml:space="preserve">3D-B ILK</t>
  </si>
  <si>
    <t xml:space="preserve">3D-B ILA</t>
  </si>
  <si>
    <t xml:space="preserve">3D-B IBK</t>
  </si>
  <si>
    <t xml:space="preserve">3D-B IBA</t>
  </si>
  <si>
    <t xml:space="preserve">3D-B IDA</t>
  </si>
  <si>
    <t xml:space="preserve">3D-B ICA</t>
  </si>
  <si>
    <t xml:space="preserve">3D-D ILK</t>
  </si>
  <si>
    <t xml:space="preserve">3D-D ILA</t>
  </si>
  <si>
    <t xml:space="preserve">3D-D IBK</t>
  </si>
  <si>
    <t xml:space="preserve">3D-D IBA</t>
  </si>
  <si>
    <t xml:space="preserve">3D-D IDA</t>
  </si>
  <si>
    <t xml:space="preserve">3D-D ICA</t>
  </si>
  <si>
    <t xml:space="preserve">Transitions in simulation</t>
  </si>
  <si>
    <t xml:space="preserve">Start state</t>
  </si>
  <si>
    <t xml:space="preserve">End state</t>
  </si>
  <si>
    <t xml:space="preserve">Schedule period (m)</t>
  </si>
  <si>
    <t xml:space="preserve">Schedule offset to sim start (m)</t>
  </si>
  <si>
    <t xml:space="preserve"># time conds</t>
  </si>
  <si>
    <t xml:space="preserve">Time conditions</t>
  </si>
  <si>
    <t xml:space="preserve"># other conds</t>
  </si>
  <si>
    <t xml:space="preserve">Other conditions</t>
  </si>
  <si>
    <t xml:space="preserve">Max flux</t>
  </si>
  <si>
    <t xml:space="preserve">Respect end state target?</t>
  </si>
  <si>
    <t xml:space="preserve">Number of attempts</t>
  </si>
  <si>
    <t xml:space="preserve">Resign on failure?</t>
  </si>
  <si>
    <t xml:space="preserve"># Probs</t>
  </si>
  <si>
    <t xml:space="preserve">Success probabilities</t>
  </si>
  <si>
    <t xml:space="preserve"># extra changes</t>
  </si>
  <si>
    <t xml:space="preserve">Extra changes</t>
  </si>
  <si>
    <t xml:space="preserve">eB</t>
  </si>
  <si>
    <t xml:space="preserve">time in state</t>
  </si>
  <si>
    <t xml:space="preserve">&gt;=</t>
  </si>
  <si>
    <t xml:space="preserve">iB</t>
  </si>
  <si>
    <t xml:space="preserve">eA</t>
  </si>
  <si>
    <t xml:space="preserve">iA</t>
  </si>
  <si>
    <t xml:space="preserve">B+</t>
  </si>
  <si>
    <t xml:space="preserve">tenure</t>
  </si>
  <si>
    <t xml:space="preserve">OV</t>
  </si>
  <si>
    <t xml:space="preserve">age</t>
  </si>
  <si>
    <t xml:space="preserve">SP</t>
  </si>
  <si>
    <t xml:space="preserve">DI</t>
  </si>
  <si>
    <t xml:space="preserve">eD</t>
  </si>
  <si>
    <t xml:space="preserve">iD</t>
  </si>
  <si>
    <t xml:space="preserve">aC</t>
  </si>
  <si>
    <t xml:space="preserve">eC</t>
  </si>
  <si>
    <t xml:space="preserve">iC</t>
  </si>
  <si>
    <t xml:space="preserve">Compound states in simulation</t>
  </si>
  <si>
    <t xml:space="preserve">Max cat. states in sim</t>
  </si>
  <si>
    <t xml:space="preserve">Max. attrs for hierarchy</t>
  </si>
  <si>
    <t xml:space="preserve">Max. custom states in sim</t>
  </si>
  <si>
    <t xml:space="preserve"># of cat. States in sim</t>
  </si>
  <si>
    <t xml:space="preserve"># of Attr for hierarchy</t>
  </si>
  <si>
    <t xml:space="preserve"># of custom States in sim</t>
  </si>
  <si>
    <t xml:space="preserve">Catalogue state</t>
  </si>
  <si>
    <t xml:space="preserve">Attribute</t>
  </si>
  <si>
    <t xml:space="preserve">Compound state name</t>
  </si>
  <si>
    <t xml:space="preserve"># component states</t>
  </si>
  <si>
    <t xml:space="preserve">Component states</t>
  </si>
  <si>
    <t xml:space="preserve">Branch</t>
  </si>
  <si>
    <t xml:space="preserve">Officers</t>
  </si>
  <si>
    <t xml:space="preserve">AdOff</t>
  </si>
  <si>
    <t xml:space="preserve">Off</t>
  </si>
  <si>
    <t xml:space="preserve">Seniority</t>
  </si>
  <si>
    <t xml:space="preserve">NonComOfficers</t>
  </si>
  <si>
    <t xml:space="preserve">AdNCOff</t>
  </si>
  <si>
    <t xml:space="preserve">NCOff</t>
  </si>
  <si>
    <t xml:space="preserve">volunteers</t>
  </si>
  <si>
    <t xml:space="preserve">Vol</t>
  </si>
  <si>
    <t xml:space="preserve">Snapshot parameters</t>
  </si>
  <si>
    <t xml:space="preserve">Upload initial population?</t>
  </si>
  <si>
    <t xml:space="preserve">Snapshot file</t>
  </si>
  <si>
    <t xml:space="preserve">SIMULsnap</t>
  </si>
  <si>
    <t xml:space="preserve">ID column number</t>
  </si>
  <si>
    <t xml:space="preserve">Tenure info column number</t>
  </si>
  <si>
    <t xml:space="preserve">Is recruitment date?</t>
  </si>
  <si>
    <t xml:space="preserve">Age info column number</t>
  </si>
  <si>
    <t xml:space="preserve">Is birth date?</t>
  </si>
  <si>
    <t xml:space="preserve">Last transition time column number</t>
  </si>
  <si>
    <t xml:space="preserve">Max columns to import</t>
  </si>
  <si>
    <t xml:space="preserve"># columns to import</t>
  </si>
  <si>
    <t xml:space="preserve">Col nrs to import</t>
  </si>
  <si>
    <t xml:space="preserve">Plot of State Network</t>
  </si>
  <si>
    <t xml:space="preserve">Show plot</t>
  </si>
  <si>
    <t xml:space="preserve">Save to file</t>
  </si>
  <si>
    <t xml:space="preserve">Max states</t>
  </si>
  <si>
    <t xml:space="preserve">States to show</t>
  </si>
  <si>
    <t xml:space="preserve">States</t>
  </si>
  <si>
    <t xml:space="preserve">Recruitment parameters</t>
  </si>
  <si>
    <t xml:space="preserve">Number of recruitment types</t>
  </si>
  <si>
    <t xml:space="preserve">Name of recruitment type</t>
  </si>
  <si>
    <t xml:space="preserve">Time between recruitment cycles</t>
  </si>
  <si>
    <t xml:space="preserve">months</t>
  </si>
  <si>
    <t xml:space="preserve">Offset of cycle</t>
  </si>
  <si>
    <t xml:space="preserve">State to recruit to</t>
  </si>
  <si>
    <t xml:space="preserve">persons</t>
  </si>
  <si>
    <t xml:space="preserve">Adaptive recruitment</t>
  </si>
  <si>
    <t xml:space="preserve">Fixed recruitment age?</t>
  </si>
  <si>
    <t xml:space="preserve">years</t>
  </si>
  <si>
    <t xml:space="preserve">Piecewise Linear</t>
  </si>
  <si>
    <t xml:space="preserve">Distribution nodes</t>
  </si>
  <si>
    <t xml:space="preserve">Amount</t>
  </si>
  <si>
    <t xml:space="preserve">Weight</t>
  </si>
  <si>
    <t xml:space="preserve">Piecewise Uniform</t>
  </si>
  <si>
    <t xml:space="preserve">Age in years</t>
  </si>
  <si>
    <t xml:space="preserve">Retirement parameters</t>
  </si>
  <si>
    <t xml:space="preserve">Time between retirement cycles</t>
  </si>
  <si>
    <t xml:space="preserve">Max career length</t>
  </si>
  <si>
    <t xml:space="preserve">Max retirement age</t>
  </si>
  <si>
    <t xml:space="preserve">Conditions for retirement?</t>
  </si>
  <si>
    <t xml:space="preserve">EITHER</t>
  </si>
  <si>
    <t xml:space="preserve">satisfied</t>
  </si>
  <si>
    <t xml:space="preserve">Output graphs (transitions)</t>
  </si>
  <si>
    <t xml:space="preserve">Show plots?</t>
  </si>
  <si>
    <t xml:space="preserve">Generate Excel?</t>
  </si>
  <si>
    <t xml:space="preserve">Excel filename</t>
  </si>
  <si>
    <t xml:space="preserve">testFluxReport</t>
  </si>
  <si>
    <t xml:space="preserve">Max flux plots</t>
  </si>
  <si>
    <t xml:space="preserve">Flux plots to show</t>
  </si>
  <si>
    <t xml:space="preserve">Source/Target?</t>
  </si>
  <si>
    <t xml:space="preserve">Transition name</t>
  </si>
  <si>
    <t xml:space="preserve">Source state</t>
  </si>
  <si>
    <t xml:space="preserve">Target state</t>
  </si>
  <si>
    <t xml:space="preserve">Time resolution (m)</t>
  </si>
  <si>
    <t xml:space="preserve">retired</t>
  </si>
  <si>
    <t xml:space="preserve">resigned</t>
  </si>
  <si>
    <t xml:space="preserve">fired</t>
  </si>
  <si>
    <t xml:space="preserve">Output graphs (populations)</t>
  </si>
  <si>
    <t xml:space="preserve">testReport</t>
  </si>
  <si>
    <t xml:space="preserve">Max plots</t>
  </si>
  <si>
    <t xml:space="preserve">Plots to show</t>
  </si>
  <si>
    <t xml:space="preserve">Flux breakdown</t>
  </si>
  <si>
    <t xml:space="preserve">State</t>
  </si>
  <si>
    <t xml:space="preserve">Plot resolution (m)</t>
  </si>
  <si>
    <t xml:space="preserve">Show population</t>
  </si>
  <si>
    <t xml:space="preserve">Show flux in</t>
  </si>
  <si>
    <t xml:space="preserve">Show flux out</t>
  </si>
  <si>
    <t xml:space="preserve">Show net flux</t>
  </si>
  <si>
    <t xml:space="preserve">By Transition?</t>
  </si>
  <si>
    <t xml:space="preserve">Show normal</t>
  </si>
  <si>
    <t xml:space="preserve">Show stacked</t>
  </si>
  <si>
    <t xml:space="preserve">Show percentage</t>
  </si>
  <si>
    <t xml:space="preserve">IN</t>
  </si>
  <si>
    <t xml:space="preserve">Pointwise</t>
  </si>
  <si>
    <t xml:space="preserve">NOT IN</t>
  </si>
  <si>
    <t xml:space="preserve">IS</t>
  </si>
  <si>
    <t xml:space="preserve">IS NOT</t>
  </si>
  <si>
    <t xml:space="preserve">&lt;</t>
  </si>
  <si>
    <t xml:space="preserve">&gt;</t>
  </si>
  <si>
    <t xml:space="preserve">&lt;=</t>
  </si>
</sst>
</file>

<file path=xl/styles.xml><?xml version="1.0" encoding="utf-8"?>
<styleSheet xmlns="http://schemas.openxmlformats.org/spreadsheetml/2006/main">
  <numFmts count="5">
    <numFmt numFmtId="164" formatCode="General"/>
    <numFmt numFmtId="165" formatCode="D\ MMM\ YYYY"/>
    <numFmt numFmtId="166" formatCode="&quot;BOOL&quot;E&quot;AN&quot;"/>
    <numFmt numFmtId="167" formatCode="0.00%"/>
    <numFmt numFmtId="168" formatCode="&quot;WAAR&quot;;&quot;WAAR&quot;;&quot;ONWAAR&quot;"/>
  </numFmts>
  <fonts count="10">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
      <sz val="10"/>
      <name val="Arial"/>
      <family val="2"/>
      <charset val="1"/>
    </font>
    <font>
      <b val="true"/>
      <sz val="10"/>
      <name val="Arial"/>
      <family val="2"/>
      <charset val="1"/>
    </font>
    <font>
      <sz val="11"/>
      <name val="Arial"/>
      <family val="2"/>
      <charset val="1"/>
    </font>
    <font>
      <i val="true"/>
      <sz val="10"/>
      <name val="Arial"/>
      <family val="2"/>
      <charset val="1"/>
    </font>
    <font>
      <vertAlign val="superscript"/>
      <sz val="10"/>
      <name val="Arial"/>
      <family val="2"/>
      <charset val="1"/>
    </font>
  </fonts>
  <fills count="7">
    <fill>
      <patternFill patternType="none"/>
    </fill>
    <fill>
      <patternFill patternType="gray125"/>
    </fill>
    <fill>
      <patternFill patternType="solid">
        <fgColor rgb="FF33FF99"/>
        <bgColor rgb="FF00FFFF"/>
      </patternFill>
    </fill>
    <fill>
      <patternFill patternType="solid">
        <fgColor rgb="FF99FF66"/>
        <bgColor rgb="FF99CC00"/>
      </patternFill>
    </fill>
    <fill>
      <patternFill patternType="solid">
        <fgColor rgb="FFFFFF99"/>
        <bgColor rgb="FFFFFFCC"/>
      </patternFill>
    </fill>
    <fill>
      <patternFill patternType="solid">
        <fgColor rgb="FFFFF200"/>
        <bgColor rgb="FFFFFF00"/>
      </patternFill>
    </fill>
    <fill>
      <patternFill patternType="solid">
        <fgColor rgb="FFF10D0C"/>
        <bgColor rgb="FF993300"/>
      </patternFill>
    </fill>
  </fills>
  <borders count="3">
    <border diagonalUp="false" diagonalDown="false">
      <left/>
      <right/>
      <top/>
      <bottom/>
      <diagonal/>
    </border>
    <border diagonalUp="false" diagonalDown="false">
      <left style="hair">
        <color rgb="FF006600"/>
      </left>
      <right style="hair">
        <color rgb="FF006600"/>
      </right>
      <top style="hair">
        <color rgb="FF006600"/>
      </top>
      <bottom style="hair">
        <color rgb="FF006600"/>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false" applyBorder="false" applyAlignment="false" applyProtection="true">
      <alignment horizontal="general" vertical="bottom" textRotation="0" wrapText="false" indent="0" shrinkToFit="false"/>
      <protection locked="true" hidden="false"/>
    </xf>
    <xf numFmtId="165" fontId="5" fillId="3" borderId="1" xfId="20" applyFont="false" applyBorder="false" applyAlignment="false" applyProtection="true">
      <alignment horizontal="general" vertical="bottom" textRotation="0" wrapText="false" indent="0" shrinkToFit="false"/>
      <protection locked="true" hidden="false"/>
    </xf>
    <xf numFmtId="166" fontId="6" fillId="3" borderId="1" xfId="2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7" fontId="0" fillId="4" borderId="2" xfId="0" applyFont="false" applyBorder="true" applyAlignment="false" applyProtection="false">
      <alignment horizontal="general" vertical="bottom" textRotation="0" wrapText="false" indent="0" shrinkToFit="false"/>
      <protection locked="true" hidden="false"/>
    </xf>
    <xf numFmtId="168"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6"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2">
    <dxf/>
    <dxf/>
  </dxfs>
  <colors>
    <indexedColors>
      <rgbColor rgb="FF000000"/>
      <rgbColor rgb="FFFFFFFF"/>
      <rgbColor rgb="FFF10D0C"/>
      <rgbColor rgb="FF00FF00"/>
      <rgbColor rgb="FF0000FF"/>
      <rgbColor rgb="FFFFF2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14.21"/>
    <col collapsed="false" customWidth="true" hidden="false" outlineLevel="0" max="1025" min="3" style="0" width="8.67"/>
  </cols>
  <sheetData>
    <row r="1" customFormat="false" ht="15" hidden="false" customHeight="false" outlineLevel="0" collapsed="false">
      <c r="A1" s="1" t="s">
        <v>0</v>
      </c>
    </row>
    <row r="3" customFormat="false" ht="12.8" hidden="false" customHeight="false" outlineLevel="0" collapsed="false">
      <c r="A3" s="0" t="s">
        <v>1</v>
      </c>
      <c r="B3" s="2" t="s">
        <v>2</v>
      </c>
    </row>
    <row r="4" customFormat="false" ht="12.8" hidden="false" customHeight="false" outlineLevel="0" collapsed="false">
      <c r="A4" s="3" t="s">
        <v>3</v>
      </c>
      <c r="B4" s="2"/>
    </row>
    <row r="5" customFormat="false" ht="12.8" hidden="false" customHeight="false" outlineLevel="0" collapsed="false">
      <c r="A5" s="3" t="s">
        <v>4</v>
      </c>
      <c r="B5" s="2" t="s">
        <v>5</v>
      </c>
    </row>
    <row r="6" customFormat="false" ht="12.8" hidden="false" customHeight="false" outlineLevel="0" collapsed="false">
      <c r="A6" s="3" t="s">
        <v>6</v>
      </c>
      <c r="B6" s="4" t="n">
        <v>0</v>
      </c>
    </row>
    <row r="7" customFormat="false" ht="12.8" hidden="false" customHeight="false" outlineLevel="0" collapsed="false">
      <c r="A7" s="3" t="s">
        <v>7</v>
      </c>
      <c r="B7" s="5" t="n">
        <v>43101</v>
      </c>
    </row>
    <row r="8" customFormat="false" ht="12.8" hidden="false" customHeight="false" outlineLevel="0" collapsed="false">
      <c r="A8" s="3" t="s">
        <v>8</v>
      </c>
      <c r="B8" s="2" t="n">
        <v>30</v>
      </c>
    </row>
    <row r="9" customFormat="false" ht="12.8" hidden="false" customHeight="false" outlineLevel="0" collapsed="false">
      <c r="A9" s="3" t="s">
        <v>9</v>
      </c>
      <c r="B9" s="4" t="n">
        <v>1</v>
      </c>
    </row>
    <row r="10" customFormat="false" ht="12.8" hidden="false" customHeight="false" outlineLevel="0" collapsed="false">
      <c r="A10" s="3"/>
      <c r="B10" s="3"/>
    </row>
    <row r="11" customFormat="false" ht="12.8" hidden="false" customHeight="false" outlineLevel="0" collapsed="false">
      <c r="A11" s="3" t="s">
        <v>10</v>
      </c>
      <c r="B11" s="6" t="s">
        <v>11</v>
      </c>
    </row>
    <row r="12" customFormat="false" ht="12.8" hidden="false" customHeight="false" outlineLevel="0" collapsed="false">
      <c r="A12" s="3" t="s">
        <v>12</v>
      </c>
      <c r="B12" s="2" t="s">
        <v>13</v>
      </c>
    </row>
    <row r="13" customFormat="false" ht="12.8" hidden="false" customHeight="false" outlineLevel="0" collapsed="false">
      <c r="A13" s="7"/>
    </row>
    <row r="14" customFormat="false" ht="12.8" hidden="false" customHeight="false" outlineLevel="0" collapsed="false">
      <c r="A14" s="7" t="s">
        <v>14</v>
      </c>
      <c r="B14" s="6" t="s">
        <v>15</v>
      </c>
    </row>
  </sheetData>
  <dataValidations count="4">
    <dataValidation allowBlank="false" operator="equal" showDropDown="false" showErrorMessage="true" showInputMessage="false" sqref="B11 B14" type="list">
      <formula1>Misc!$B$1:$B$2</formula1>
      <formula2>0</formula2>
    </dataValidation>
    <dataValidation allowBlank="false" operator="greaterThanOrEqual" showDropDown="false" showErrorMessage="true" showInputMessage="false" sqref="B6" type="whole">
      <formula1>0</formula1>
      <formula2>0</formula2>
    </dataValidation>
    <dataValidation allowBlank="false" operator="greaterThanOrEqual" showDropDown="false" showErrorMessage="true" showInputMessage="false" sqref="B7" type="date">
      <formula1>0</formula1>
      <formula2>0</formula2>
    </dataValidation>
    <dataValidation allowBlank="false" operator="greaterThan" showDropDown="false" showErrorMessage="true" showInputMessage="false" sqref="B9"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6.3"/>
    <col collapsed="false" customWidth="true" hidden="false" outlineLevel="0" max="2" min="2" style="0" width="20.33"/>
    <col collapsed="false" customWidth="true" hidden="false" outlineLevel="0" max="3" min="3" style="0" width="13.1"/>
    <col collapsed="false" customWidth="true" hidden="false" outlineLevel="0" max="4" min="4" style="0" width="12.27"/>
    <col collapsed="false" customWidth="true" hidden="false" outlineLevel="0" max="5" min="5" style="0" width="18.92"/>
    <col collapsed="false" customWidth="true" hidden="false" outlineLevel="0" max="14" min="6" style="0" width="8.67"/>
    <col collapsed="false" customWidth="true" hidden="false" outlineLevel="0" max="15" min="15" style="0" width="16.3"/>
    <col collapsed="false" customWidth="true" hidden="false" outlineLevel="0" max="16" min="16" style="0" width="13.37"/>
    <col collapsed="false" customWidth="true" hidden="false" outlineLevel="0" max="1025" min="17" style="0" width="8.67"/>
  </cols>
  <sheetData>
    <row r="1" customFormat="false" ht="15" hidden="false" customHeight="false" outlineLevel="0" collapsed="false">
      <c r="A1" s="25" t="s">
        <v>268</v>
      </c>
      <c r="B1" s="25"/>
    </row>
    <row r="3" customFormat="false" ht="12.8" hidden="false" customHeight="false" outlineLevel="0" collapsed="false">
      <c r="A3" s="0" t="s">
        <v>269</v>
      </c>
      <c r="B3" s="19" t="s">
        <v>11</v>
      </c>
    </row>
    <row r="4" customFormat="false" ht="12.8" hidden="false" customHeight="false" outlineLevel="0" collapsed="false">
      <c r="A4" s="0" t="s">
        <v>270</v>
      </c>
      <c r="B4" s="19" t="s">
        <v>11</v>
      </c>
    </row>
    <row r="5" customFormat="false" ht="12.8" hidden="false" customHeight="false" outlineLevel="0" collapsed="false">
      <c r="A5" s="0" t="s">
        <v>271</v>
      </c>
      <c r="B5" s="8" t="s">
        <v>272</v>
      </c>
    </row>
    <row r="7" customFormat="false" ht="12.8" hidden="false" customHeight="false" outlineLevel="0" collapsed="false">
      <c r="A7" s="0" t="s">
        <v>273</v>
      </c>
      <c r="B7" s="8" t="n">
        <v>50</v>
      </c>
    </row>
    <row r="8" customFormat="false" ht="12.8" hidden="false" customHeight="false" outlineLevel="0" collapsed="false">
      <c r="A8" s="0" t="s">
        <v>274</v>
      </c>
      <c r="B8" s="3" t="n">
        <f aca="true">IFERROR(MATCH(TRUE(),INDEX(ISBLANK(OFFSET(E11,0,0,B7)),0,0),0)-1,B7)</f>
        <v>3</v>
      </c>
    </row>
    <row r="10" customFormat="false" ht="13.8" hidden="false" customHeight="false" outlineLevel="0" collapsed="false">
      <c r="A10" s="9" t="s">
        <v>275</v>
      </c>
      <c r="B10" s="9" t="s">
        <v>276</v>
      </c>
      <c r="C10" s="9" t="s">
        <v>277</v>
      </c>
      <c r="D10" s="9" t="s">
        <v>278</v>
      </c>
      <c r="E10" s="9" t="s">
        <v>279</v>
      </c>
    </row>
    <row r="11" customFormat="false" ht="12.8" hidden="false" customHeight="false" outlineLevel="0" collapsed="false">
      <c r="A11" s="19" t="s">
        <v>11</v>
      </c>
      <c r="B11" s="8" t="s">
        <v>280</v>
      </c>
      <c r="C11" s="8"/>
      <c r="D11" s="8"/>
      <c r="E11" s="11" t="n">
        <v>12</v>
      </c>
    </row>
    <row r="12" customFormat="false" ht="12.8" hidden="false" customHeight="false" outlineLevel="0" collapsed="false">
      <c r="A12" s="19" t="s">
        <v>11</v>
      </c>
      <c r="B12" s="8" t="s">
        <v>281</v>
      </c>
      <c r="C12" s="8"/>
      <c r="D12" s="8"/>
      <c r="E12" s="11" t="n">
        <v>12</v>
      </c>
    </row>
    <row r="13" customFormat="false" ht="12.8" hidden="false" customHeight="false" outlineLevel="0" collapsed="false">
      <c r="A13" s="19" t="s">
        <v>11</v>
      </c>
      <c r="B13" s="8" t="s">
        <v>282</v>
      </c>
      <c r="C13" s="8"/>
      <c r="D13" s="8"/>
      <c r="E13" s="11" t="n">
        <v>12</v>
      </c>
    </row>
  </sheetData>
  <mergeCells count="1">
    <mergeCell ref="A1:B1"/>
  </mergeCells>
  <conditionalFormatting sqref="B5">
    <cfRule type="expression" priority="2" aboveAverage="0" equalAverage="0" bottom="0" percent="0" rank="0" text="" dxfId="0">
      <formula>'Output plots (trans)'!$B$4="NO"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conditionalFormatting sqref="B11:B13">
    <cfRule type="expression" priority="5" aboveAverage="0" equalAverage="0" bottom="0" percent="0" rank="0" text="" dxfId="0">
      <formula>'Output plots (trans)'!$A11="YES"</formula>
    </cfRule>
  </conditionalFormatting>
  <conditionalFormatting sqref="C11:D13">
    <cfRule type="expression" priority="6" aboveAverage="0" equalAverage="0" bottom="0" percent="0" rank="0" text="" dxfId="0">
      <formula>'Output plots (trans)'!$A11="NO"</formula>
    </cfRule>
  </conditionalFormatting>
  <dataValidations count="4">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true" operator="equal" showDropDown="false" showErrorMessage="true" showInputMessage="false" sqref="C11:D13" type="list">
      <formula1>OFFSET(States!$A$7,0,0,States!$B$4)</formula1>
      <formula2>0</formula2>
    </dataValidation>
    <dataValidation allowBlank="false" operator="equal" showDropDown="false" showErrorMessage="true" showInputMessage="false" sqref="A11:A13" type="list">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RowHeight="12.8" zeroHeight="false" outlineLevelRow="0" outlineLevelCol="0"/>
  <cols>
    <col collapsed="false" customWidth="true" hidden="false" outlineLevel="0" max="1" min="1" style="0" width="15.05"/>
    <col collapsed="false" customWidth="true" hidden="false" outlineLevel="0" max="2" min="2" style="0" width="17.96"/>
    <col collapsed="false" customWidth="true" hidden="false" outlineLevel="0" max="3" min="3" style="0" width="16.43"/>
    <col collapsed="false" customWidth="true" hidden="false" outlineLevel="0" max="4" min="4" style="0" width="12.56"/>
    <col collapsed="false" customWidth="true" hidden="false" outlineLevel="0" max="6" min="5" style="0" width="13.82"/>
    <col collapsed="false" customWidth="true" hidden="false" outlineLevel="0" max="7" min="7" style="0" width="8.67"/>
    <col collapsed="false" customWidth="true" hidden="false" outlineLevel="0" max="8" min="8" style="0" width="16.02"/>
    <col collapsed="false" customWidth="true" hidden="false" outlineLevel="0" max="9" min="9" style="0" width="13.37"/>
    <col collapsed="false" customWidth="true" hidden="false" outlineLevel="0" max="10" min="10" style="0" width="14.49"/>
    <col collapsed="false" customWidth="true" hidden="false" outlineLevel="0" max="11" min="11" style="0" width="17.4"/>
    <col collapsed="false" customWidth="true" hidden="false" outlineLevel="0" max="1025" min="12" style="0" width="8.67"/>
  </cols>
  <sheetData>
    <row r="1" customFormat="false" ht="15" hidden="false" customHeight="false" outlineLevel="0" collapsed="false">
      <c r="A1" s="25" t="s">
        <v>283</v>
      </c>
      <c r="B1" s="25"/>
    </row>
    <row r="3" customFormat="false" ht="12.8" hidden="false" customHeight="false" outlineLevel="0" collapsed="false">
      <c r="A3" s="0" t="s">
        <v>269</v>
      </c>
      <c r="B3" s="19" t="s">
        <v>15</v>
      </c>
    </row>
    <row r="4" customFormat="false" ht="12.8" hidden="false" customHeight="false" outlineLevel="0" collapsed="false">
      <c r="A4" s="0" t="s">
        <v>270</v>
      </c>
      <c r="B4" s="19" t="s">
        <v>15</v>
      </c>
    </row>
    <row r="5" customFormat="false" ht="12.8" hidden="false" customHeight="false" outlineLevel="0" collapsed="false">
      <c r="A5" s="0" t="s">
        <v>271</v>
      </c>
      <c r="B5" s="8" t="s">
        <v>284</v>
      </c>
    </row>
    <row r="7" customFormat="false" ht="12.8" hidden="false" customHeight="false" outlineLevel="0" collapsed="false">
      <c r="A7" s="0" t="s">
        <v>285</v>
      </c>
      <c r="B7" s="8" t="n">
        <v>50</v>
      </c>
    </row>
    <row r="8" customFormat="false" ht="12.8" hidden="false" customHeight="false" outlineLevel="0" collapsed="false">
      <c r="A8" s="0" t="s">
        <v>286</v>
      </c>
      <c r="B8" s="3" t="n">
        <f aca="true">IFERROR(MATCH(TRUE(),INDEX(ISBLANK(OFFSET(B12,0,0,B7)),0,0),0)-1,B7)</f>
        <v>9</v>
      </c>
    </row>
    <row r="9" customFormat="false" ht="12.8" hidden="false" customHeight="false" outlineLevel="0" collapsed="false">
      <c r="B9" s="3"/>
    </row>
    <row r="10" customFormat="false" ht="13.8" hidden="false" customHeight="false" outlineLevel="0" collapsed="false">
      <c r="H10" s="9" t="s">
        <v>287</v>
      </c>
    </row>
    <row r="11" customFormat="false" ht="13.8" hidden="false" customHeight="false" outlineLevel="0" collapsed="false">
      <c r="A11" s="9" t="s">
        <v>288</v>
      </c>
      <c r="B11" s="9" t="s">
        <v>289</v>
      </c>
      <c r="C11" s="9" t="s">
        <v>290</v>
      </c>
      <c r="D11" s="9" t="s">
        <v>291</v>
      </c>
      <c r="E11" s="9" t="s">
        <v>292</v>
      </c>
      <c r="F11" s="9" t="s">
        <v>293</v>
      </c>
      <c r="H11" s="9" t="s">
        <v>294</v>
      </c>
      <c r="I11" s="9" t="s">
        <v>295</v>
      </c>
      <c r="J11" s="9" t="s">
        <v>296</v>
      </c>
      <c r="K11" s="9" t="s">
        <v>297</v>
      </c>
    </row>
    <row r="12" customFormat="false" ht="13.8" hidden="false" customHeight="false" outlineLevel="0" collapsed="false">
      <c r="A12" s="8"/>
      <c r="B12" s="11" t="n">
        <v>12</v>
      </c>
      <c r="C12" s="19" t="s">
        <v>15</v>
      </c>
      <c r="D12" s="19" t="s">
        <v>11</v>
      </c>
      <c r="E12" s="19" t="s">
        <v>11</v>
      </c>
      <c r="F12" s="19" t="s">
        <v>11</v>
      </c>
      <c r="H12" s="19" t="s">
        <v>11</v>
      </c>
      <c r="I12" s="19" t="s">
        <v>11</v>
      </c>
      <c r="J12" s="19" t="s">
        <v>11</v>
      </c>
      <c r="K12" s="19" t="s">
        <v>11</v>
      </c>
    </row>
    <row r="13" customFormat="false" ht="13.8" hidden="false" customHeight="false" outlineLevel="0" collapsed="false">
      <c r="A13" s="8" t="s">
        <v>216</v>
      </c>
      <c r="B13" s="11" t="n">
        <v>12</v>
      </c>
      <c r="C13" s="19" t="s">
        <v>15</v>
      </c>
      <c r="D13" s="19" t="s">
        <v>11</v>
      </c>
      <c r="E13" s="19" t="s">
        <v>11</v>
      </c>
      <c r="F13" s="19" t="s">
        <v>11</v>
      </c>
      <c r="H13" s="19" t="s">
        <v>11</v>
      </c>
      <c r="I13" s="19" t="s">
        <v>11</v>
      </c>
      <c r="J13" s="19" t="s">
        <v>11</v>
      </c>
      <c r="K13" s="19" t="s">
        <v>11</v>
      </c>
    </row>
    <row r="14" customFormat="false" ht="13.8" hidden="false" customHeight="false" outlineLevel="0" collapsed="false">
      <c r="A14" s="8" t="s">
        <v>220</v>
      </c>
      <c r="B14" s="11" t="n">
        <v>12</v>
      </c>
      <c r="C14" s="19" t="s">
        <v>15</v>
      </c>
      <c r="D14" s="19" t="s">
        <v>11</v>
      </c>
      <c r="E14" s="19" t="s">
        <v>11</v>
      </c>
      <c r="F14" s="19" t="s">
        <v>11</v>
      </c>
      <c r="H14" s="19" t="s">
        <v>11</v>
      </c>
      <c r="I14" s="19" t="s">
        <v>11</v>
      </c>
      <c r="J14" s="19" t="s">
        <v>11</v>
      </c>
      <c r="K14" s="19" t="s">
        <v>11</v>
      </c>
    </row>
    <row r="15" customFormat="false" ht="13.8" hidden="false" customHeight="false" outlineLevel="0" collapsed="false">
      <c r="A15" s="8" t="s">
        <v>223</v>
      </c>
      <c r="B15" s="11" t="n">
        <v>12</v>
      </c>
      <c r="C15" s="19" t="s">
        <v>15</v>
      </c>
      <c r="D15" s="19" t="s">
        <v>11</v>
      </c>
      <c r="E15" s="19" t="s">
        <v>11</v>
      </c>
      <c r="F15" s="19" t="s">
        <v>11</v>
      </c>
      <c r="H15" s="19" t="s">
        <v>11</v>
      </c>
      <c r="I15" s="19" t="s">
        <v>11</v>
      </c>
      <c r="J15" s="19" t="s">
        <v>11</v>
      </c>
      <c r="K15" s="19" t="s">
        <v>11</v>
      </c>
    </row>
    <row r="16" customFormat="false" ht="13.8" hidden="false" customHeight="false" outlineLevel="0" collapsed="false">
      <c r="A16" s="10" t="s">
        <v>217</v>
      </c>
      <c r="B16" s="11" t="n">
        <v>12</v>
      </c>
      <c r="C16" s="19" t="s">
        <v>15</v>
      </c>
      <c r="D16" s="19" t="s">
        <v>11</v>
      </c>
      <c r="E16" s="19" t="s">
        <v>11</v>
      </c>
      <c r="F16" s="19" t="s">
        <v>11</v>
      </c>
      <c r="H16" s="19" t="s">
        <v>11</v>
      </c>
      <c r="I16" s="19" t="s">
        <v>11</v>
      </c>
      <c r="J16" s="19" t="s">
        <v>11</v>
      </c>
      <c r="K16" s="19" t="s">
        <v>11</v>
      </c>
    </row>
    <row r="17" customFormat="false" ht="13.8" hidden="false" customHeight="false" outlineLevel="0" collapsed="false">
      <c r="A17" s="10" t="s">
        <v>218</v>
      </c>
      <c r="B17" s="11" t="n">
        <v>12</v>
      </c>
      <c r="C17" s="19" t="s">
        <v>15</v>
      </c>
      <c r="D17" s="19" t="s">
        <v>11</v>
      </c>
      <c r="E17" s="19" t="s">
        <v>11</v>
      </c>
      <c r="F17" s="19" t="s">
        <v>11</v>
      </c>
      <c r="H17" s="19" t="s">
        <v>11</v>
      </c>
      <c r="I17" s="19" t="s">
        <v>11</v>
      </c>
      <c r="J17" s="19" t="s">
        <v>11</v>
      </c>
      <c r="K17" s="19" t="s">
        <v>11</v>
      </c>
    </row>
    <row r="18" customFormat="false" ht="13.8" hidden="false" customHeight="false" outlineLevel="0" collapsed="false">
      <c r="A18" s="10" t="s">
        <v>221</v>
      </c>
      <c r="B18" s="11" t="n">
        <v>12</v>
      </c>
      <c r="C18" s="19" t="s">
        <v>15</v>
      </c>
      <c r="D18" s="19" t="s">
        <v>11</v>
      </c>
      <c r="E18" s="19" t="s">
        <v>11</v>
      </c>
      <c r="F18" s="19" t="s">
        <v>11</v>
      </c>
      <c r="H18" s="19" t="s">
        <v>11</v>
      </c>
      <c r="I18" s="19" t="s">
        <v>11</v>
      </c>
      <c r="J18" s="19" t="s">
        <v>11</v>
      </c>
      <c r="K18" s="19" t="s">
        <v>11</v>
      </c>
    </row>
    <row r="19" customFormat="false" ht="13.8" hidden="false" customHeight="false" outlineLevel="0" collapsed="false">
      <c r="A19" s="10" t="s">
        <v>222</v>
      </c>
      <c r="B19" s="11" t="n">
        <v>12</v>
      </c>
      <c r="C19" s="19" t="s">
        <v>15</v>
      </c>
      <c r="D19" s="19" t="s">
        <v>11</v>
      </c>
      <c r="E19" s="19" t="s">
        <v>11</v>
      </c>
      <c r="F19" s="19" t="s">
        <v>11</v>
      </c>
      <c r="H19" s="19" t="s">
        <v>11</v>
      </c>
      <c r="I19" s="19" t="s">
        <v>11</v>
      </c>
      <c r="J19" s="19" t="s">
        <v>11</v>
      </c>
      <c r="K19" s="19" t="s">
        <v>11</v>
      </c>
    </row>
    <row r="20" customFormat="false" ht="13.8" hidden="false" customHeight="false" outlineLevel="0" collapsed="false">
      <c r="A20" s="10" t="s">
        <v>224</v>
      </c>
      <c r="B20" s="11" t="n">
        <v>12</v>
      </c>
      <c r="C20" s="19" t="s">
        <v>15</v>
      </c>
      <c r="D20" s="19" t="s">
        <v>11</v>
      </c>
      <c r="E20" s="19" t="s">
        <v>11</v>
      </c>
      <c r="F20" s="19" t="s">
        <v>11</v>
      </c>
      <c r="H20" s="19" t="s">
        <v>11</v>
      </c>
      <c r="I20" s="19" t="s">
        <v>11</v>
      </c>
      <c r="J20" s="19" t="s">
        <v>11</v>
      </c>
      <c r="K20" s="19" t="s">
        <v>11</v>
      </c>
    </row>
  </sheetData>
  <mergeCells count="1">
    <mergeCell ref="A1:B1"/>
  </mergeCells>
  <conditionalFormatting sqref="B5">
    <cfRule type="expression" priority="2" aboveAverage="0" equalAverage="0" bottom="0" percent="0" rank="0" text="" dxfId="0">
      <formula>$B$4="NO"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dataValidations count="5">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false" operator="equal" showDropDown="false" showErrorMessage="true" showInputMessage="false" sqref="A16:A20" type="none">
      <formula1>OFFSET(INDIRECT(Misc!$A$8&amp;"A2"),0,0,INDIRECT(Misc!$A$5&amp;"B7"),1)</formula1>
      <formula2>0</formula2>
    </dataValidation>
    <dataValidation allowBlank="false" operator="equal" showDropDown="false" showErrorMessage="true" showInputMessage="false" sqref="C12:F20 H12:K20" type="list">
      <formula1>Misc!$B$1:$B$2</formula1>
      <formula2>0</formula2>
    </dataValidation>
    <dataValidation allowBlank="true" operator="equal" showDropDown="false" showErrorMessage="true" showInputMessage="false" sqref="A12:A15" type="none">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3" width="20.83"/>
    <col collapsed="false" customWidth="false" hidden="false" outlineLevel="0" max="1025" min="2" style="3" width="11.52"/>
  </cols>
  <sheetData>
    <row r="1" customFormat="false" ht="12.8" hidden="false" customHeight="false" outlineLevel="0" collapsed="false">
      <c r="A1" s="3" t="n">
        <f aca="true">INDIRECT(CONCATENATE("'",General!B3,".xlsx'#$General.B2"))</f>
        <v>0</v>
      </c>
      <c r="B1" s="26" t="s">
        <v>15</v>
      </c>
      <c r="C1" s="3" t="s">
        <v>298</v>
      </c>
      <c r="D1" s="0" t="s">
        <v>299</v>
      </c>
      <c r="E1" s="0"/>
    </row>
    <row r="2" customFormat="false" ht="12.8" hidden="false" customHeight="false" outlineLevel="0" collapsed="false">
      <c r="A2" s="3" t="str">
        <f aca="false">IF(ISERR(A1),CONCATENATE("'[",General!B3,".xlsx]"),CONCATENATE("'",General!B3,".xlsx'#'"))</f>
        <v>'SIMULcat.xlsx'#'</v>
      </c>
      <c r="B2" s="26" t="s">
        <v>11</v>
      </c>
      <c r="C2" s="3" t="s">
        <v>300</v>
      </c>
      <c r="D2" s="0" t="s">
        <v>259</v>
      </c>
      <c r="E2" s="0"/>
    </row>
    <row r="3" customFormat="false" ht="12.8" hidden="false" customHeight="false" outlineLevel="0" collapsed="false">
      <c r="A3" s="3" t="str">
        <f aca="false">IF(ISERR(A1),"!",".")</f>
        <v>.</v>
      </c>
      <c r="B3" s="0"/>
      <c r="C3" s="3" t="s">
        <v>301</v>
      </c>
      <c r="D3" s="0" t="s">
        <v>255</v>
      </c>
      <c r="E3" s="0"/>
    </row>
    <row r="4" customFormat="false" ht="12.8" hidden="false" customHeight="false" outlineLevel="0" collapsed="false">
      <c r="A4" s="3" t="n">
        <f aca="true">INDIRECT(CONCATENATE(A2,"General'",A3,"B1"))</f>
        <v>0</v>
      </c>
      <c r="B4" s="0"/>
      <c r="C4" s="3" t="s">
        <v>302</v>
      </c>
    </row>
    <row r="5" customFormat="false" ht="12.8" hidden="false" customHeight="false" outlineLevel="0" collapsed="false">
      <c r="A5" s="3" t="str">
        <f aca="false">CONCATENATE(A2,"General'",A3)</f>
        <v>'SIMULcat.xlsx'#'General'.</v>
      </c>
      <c r="C5" s="3" t="s">
        <v>303</v>
      </c>
    </row>
    <row r="6" customFormat="false" ht="12.8" hidden="false" customHeight="false" outlineLevel="0" collapsed="false">
      <c r="A6" s="3" t="str">
        <f aca="false">CONCATENATE(A2,"Attributes'",A3)</f>
        <v>'SIMULcat.xlsx'#'Attributes'.</v>
      </c>
      <c r="C6" s="3" t="s">
        <v>304</v>
      </c>
    </row>
    <row r="7" customFormat="false" ht="12.8" hidden="false" customHeight="false" outlineLevel="0" collapsed="false">
      <c r="A7" s="3" t="str">
        <f aca="false">CONCATENATE(A2,"States'",A3)</f>
        <v>'SIMULcat.xlsx'#'States'.</v>
      </c>
      <c r="C7" s="3" t="s">
        <v>305</v>
      </c>
    </row>
    <row r="8" customFormat="false" ht="12.8" hidden="false" customHeight="false" outlineLevel="0" collapsed="false">
      <c r="A8" s="3" t="str">
        <f aca="false">CONCATENATE(A2,"Transitions'",A3)</f>
        <v>'SIMULcat.xlsx'#'Transitions'.</v>
      </c>
      <c r="C8" s="3" t="s">
        <v>188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8" zeroHeight="false" outlineLevelRow="0" outlineLevelCol="0"/>
  <cols>
    <col collapsed="false" customWidth="true" hidden="false" outlineLevel="0" max="1" min="1" style="0" width="25.65"/>
    <col collapsed="false" customWidth="true" hidden="false" outlineLevel="0" max="2" min="2" style="0" width="17.4"/>
    <col collapsed="false" customWidth="true" hidden="false" outlineLevel="0" max="3" min="3" style="0" width="22.41"/>
    <col collapsed="false" customWidth="true" hidden="false" outlineLevel="0" max="4" min="4" style="0" width="8.37"/>
    <col collapsed="false" customWidth="true" hidden="false" outlineLevel="0" max="5" min="5" style="0" width="8.79"/>
    <col collapsed="false" customWidth="true" hidden="false" outlineLevel="0" max="11" min="6" style="0" width="8.37"/>
    <col collapsed="false" customWidth="false" hidden="false" outlineLevel="0" max="12" min="12" style="0" width="11.52"/>
    <col collapsed="false" customWidth="true" hidden="false" outlineLevel="0" max="1025" min="13" style="0" width="8.37"/>
  </cols>
  <sheetData>
    <row r="1" customFormat="false" ht="15" hidden="false" customHeight="false" outlineLevel="0" collapsed="false">
      <c r="A1" s="1" t="s">
        <v>16</v>
      </c>
      <c r="B1" s="3"/>
      <c r="C1" s="3"/>
      <c r="D1" s="3"/>
      <c r="E1" s="3"/>
    </row>
    <row r="2" customFormat="false" ht="12.8" hidden="false" customHeight="false" outlineLevel="0" collapsed="false">
      <c r="A2" s="3"/>
      <c r="B2" s="3"/>
      <c r="C2" s="3"/>
      <c r="D2" s="3"/>
      <c r="E2" s="3"/>
    </row>
    <row r="3" customFormat="false" ht="12.8" hidden="false" customHeight="false" outlineLevel="0" collapsed="false">
      <c r="A3" s="3" t="s">
        <v>17</v>
      </c>
      <c r="B3" s="8" t="n">
        <v>1000</v>
      </c>
      <c r="C3" s="3"/>
      <c r="D3" s="3"/>
      <c r="E3" s="3"/>
    </row>
    <row r="4" customFormat="false" ht="12.8" hidden="false" customHeight="false" outlineLevel="0" collapsed="false">
      <c r="A4" s="3" t="s">
        <v>18</v>
      </c>
      <c r="B4" s="3" t="n">
        <f aca="true">COUNTA(OFFSET(A7,0,0,B3*3))</f>
        <v>7</v>
      </c>
      <c r="C4" s="3"/>
      <c r="D4" s="3"/>
      <c r="E4" s="3"/>
    </row>
    <row r="5" customFormat="false" ht="12.8" hidden="false" customHeight="false" outlineLevel="0" collapsed="false">
      <c r="A5" s="3"/>
      <c r="B5" s="3"/>
      <c r="C5" s="3"/>
      <c r="D5" s="3"/>
      <c r="E5" s="3"/>
    </row>
    <row r="6" customFormat="false" ht="13.8" hidden="false" customHeight="false" outlineLevel="0" collapsed="false">
      <c r="A6" s="9" t="s">
        <v>19</v>
      </c>
      <c r="B6" s="9" t="s">
        <v>20</v>
      </c>
      <c r="C6" s="9" t="s">
        <v>21</v>
      </c>
      <c r="D6" s="3"/>
      <c r="E6" s="3"/>
    </row>
    <row r="7" customFormat="false" ht="12.8" hidden="false" customHeight="false" outlineLevel="0" collapsed="false">
      <c r="A7" s="10" t="s">
        <v>22</v>
      </c>
      <c r="B7" s="0" t="n">
        <f aca="true">MATCH($A7,OFFSET(INDIRECT(Misc!$A$6&amp;"A2"),0,0,INDIRECT(Misc!$A$5&amp;"B5"),1),0)</f>
        <v>3</v>
      </c>
      <c r="C7" s="8" t="s">
        <v>23</v>
      </c>
      <c r="D7" s="8" t="s">
        <v>24</v>
      </c>
      <c r="E7" s="8" t="s">
        <v>25</v>
      </c>
      <c r="F7" s="8" t="s">
        <v>26</v>
      </c>
      <c r="G7" s="8" t="s">
        <v>27</v>
      </c>
    </row>
    <row r="8" customFormat="false" ht="12.8" hidden="false" customHeight="false" outlineLevel="0" collapsed="false">
      <c r="A8" s="3"/>
      <c r="B8" s="3" t="n">
        <f aca="false">SUM(C8:AMJ8)</f>
        <v>5</v>
      </c>
      <c r="C8" s="11" t="n">
        <v>1</v>
      </c>
      <c r="D8" s="11" t="n">
        <v>1</v>
      </c>
      <c r="E8" s="11" t="n">
        <v>1</v>
      </c>
      <c r="F8" s="11" t="n">
        <v>1</v>
      </c>
      <c r="G8" s="11" t="n">
        <v>1</v>
      </c>
    </row>
    <row r="9" customFormat="false" ht="12.8" hidden="false" customHeight="false" outlineLevel="0" collapsed="false">
      <c r="A9" s="3"/>
      <c r="B9" s="3" t="n">
        <f aca="false">MATCH(TRUE(),INDEX(ISBLANK(C8:$AMJ8),0,0),0)-1</f>
        <v>5</v>
      </c>
      <c r="C9" s="12" t="n">
        <f aca="false">C8/$B8</f>
        <v>0.2</v>
      </c>
      <c r="D9" s="12" t="n">
        <f aca="false">D8/$B8</f>
        <v>0.2</v>
      </c>
      <c r="E9" s="12" t="n">
        <f aca="false">E8/$B8</f>
        <v>0.2</v>
      </c>
      <c r="F9" s="12" t="n">
        <f aca="false">F8/$B8</f>
        <v>0.2</v>
      </c>
      <c r="G9" s="12" t="n">
        <f aca="false">G8/$B8</f>
        <v>0.2</v>
      </c>
    </row>
    <row r="10" customFormat="false" ht="12.8" hidden="false" customHeight="false" outlineLevel="0" collapsed="false">
      <c r="A10" s="10" t="s">
        <v>28</v>
      </c>
      <c r="B10" s="0" t="n">
        <f aca="true">MATCH($A10,OFFSET(INDIRECT(Misc!$A$6&amp;"A2"),0,0,INDIRECT(Misc!$A$5&amp;"B5"),1),0)</f>
        <v>2</v>
      </c>
      <c r="C10" s="8" t="s">
        <v>29</v>
      </c>
      <c r="D10" s="8" t="s">
        <v>30</v>
      </c>
      <c r="E10" s="8"/>
    </row>
    <row r="11" customFormat="false" ht="12.8" hidden="false" customHeight="false" outlineLevel="0" collapsed="false">
      <c r="A11" s="3"/>
      <c r="B11" s="3" t="n">
        <f aca="false">SUM(C11:AMJ11)</f>
        <v>87</v>
      </c>
      <c r="C11" s="11" t="n">
        <v>52</v>
      </c>
      <c r="D11" s="11" t="n">
        <v>35</v>
      </c>
      <c r="E11" s="11"/>
    </row>
    <row r="12" customFormat="false" ht="12.8" hidden="false" customHeight="false" outlineLevel="0" collapsed="false">
      <c r="A12" s="3"/>
      <c r="B12" s="3" t="n">
        <f aca="false">MATCH(TRUE(),INDEX(ISBLANK(C11:$AMJ11),0,0),0)-1</f>
        <v>2</v>
      </c>
      <c r="C12" s="12" t="n">
        <f aca="false">C11/$B11</f>
        <v>0.597701149425287</v>
      </c>
      <c r="D12" s="12" t="n">
        <f aca="false">D11/$B11</f>
        <v>0.402298850574713</v>
      </c>
      <c r="E12" s="12" t="n">
        <f aca="false">E11/$B11</f>
        <v>0</v>
      </c>
    </row>
    <row r="13" customFormat="false" ht="12.8" hidden="false" customHeight="false" outlineLevel="0" collapsed="false">
      <c r="A13" s="10" t="s">
        <v>31</v>
      </c>
      <c r="B13" s="0" t="n">
        <f aca="true">MATCH($A13,OFFSET(INDIRECT(Misc!$A$6&amp;"A2"),0,0,INDIRECT(Misc!$A$5&amp;"B5"),1),0)</f>
        <v>1</v>
      </c>
      <c r="C13" s="8" t="s">
        <v>32</v>
      </c>
      <c r="D13" s="8" t="s">
        <v>30</v>
      </c>
      <c r="E13" s="8"/>
    </row>
    <row r="14" customFormat="false" ht="12.8" hidden="false" customHeight="false" outlineLevel="0" collapsed="false">
      <c r="A14" s="3"/>
      <c r="B14" s="3" t="n">
        <f aca="false">SUM(C14:AMJ14)</f>
        <v>2</v>
      </c>
      <c r="C14" s="11" t="n">
        <v>1</v>
      </c>
      <c r="D14" s="11" t="n">
        <v>1</v>
      </c>
      <c r="E14" s="11"/>
    </row>
    <row r="15" customFormat="false" ht="12.8" hidden="false" customHeight="false" outlineLevel="0" collapsed="false">
      <c r="A15" s="3"/>
      <c r="B15" s="3" t="n">
        <f aca="false">MATCH(TRUE(),INDEX(ISBLANK(C14:$AMJ14),0,0),0)-1</f>
        <v>2</v>
      </c>
      <c r="C15" s="12" t="n">
        <f aca="false">C14/$B14</f>
        <v>0.5</v>
      </c>
      <c r="D15" s="12" t="n">
        <f aca="false">D14/$B14</f>
        <v>0.5</v>
      </c>
      <c r="E15" s="12" t="n">
        <f aca="false">E14/$B14</f>
        <v>0</v>
      </c>
    </row>
    <row r="16" customFormat="false" ht="12.8" hidden="false" customHeight="false" outlineLevel="0" collapsed="false">
      <c r="A16" s="10" t="s">
        <v>33</v>
      </c>
      <c r="B16" s="0" t="n">
        <f aca="true">MATCH($A16,OFFSET(INDIRECT(Misc!$A$6&amp;"A2"),0,0,INDIRECT(Misc!$A$5&amp;"B5"),1),0)</f>
        <v>4</v>
      </c>
      <c r="C16" s="8" t="s">
        <v>34</v>
      </c>
      <c r="D16" s="8" t="s">
        <v>35</v>
      </c>
      <c r="E16" s="8"/>
    </row>
    <row r="17" customFormat="false" ht="12.8" hidden="false" customHeight="false" outlineLevel="0" collapsed="false">
      <c r="A17" s="3"/>
      <c r="B17" s="3" t="n">
        <f aca="false">SUM(C17:AMJ17)</f>
        <v>20</v>
      </c>
      <c r="C17" s="11" t="n">
        <v>11</v>
      </c>
      <c r="D17" s="11" t="n">
        <v>9</v>
      </c>
      <c r="E17" s="11"/>
    </row>
    <row r="18" customFormat="false" ht="12.8" hidden="false" customHeight="false" outlineLevel="0" collapsed="false">
      <c r="A18" s="3"/>
      <c r="B18" s="3" t="n">
        <f aca="false">MATCH(TRUE(),INDEX(ISBLANK(C17:$AMJ17),0,0),0)-1</f>
        <v>2</v>
      </c>
      <c r="C18" s="12" t="n">
        <f aca="false">C17/$B17</f>
        <v>0.55</v>
      </c>
      <c r="D18" s="12" t="n">
        <f aca="false">D17/$B17</f>
        <v>0.45</v>
      </c>
      <c r="E18" s="12" t="n">
        <f aca="false">E17/$B17</f>
        <v>0</v>
      </c>
    </row>
    <row r="19" customFormat="false" ht="12.8" hidden="false" customHeight="false" outlineLevel="0" collapsed="false">
      <c r="A19" s="10" t="s">
        <v>36</v>
      </c>
      <c r="B19" s="0" t="n">
        <f aca="true">MATCH($A19,OFFSET(INDIRECT(Misc!$A$6&amp;"A2"),0,0,INDIRECT(Misc!$A$5&amp;"B5"),1),0)</f>
        <v>5</v>
      </c>
      <c r="C19" s="8" t="s">
        <v>37</v>
      </c>
      <c r="D19" s="8" t="s">
        <v>38</v>
      </c>
      <c r="E19" s="8"/>
    </row>
    <row r="20" customFormat="false" ht="12.8" hidden="false" customHeight="false" outlineLevel="0" collapsed="false">
      <c r="A20" s="3"/>
      <c r="B20" s="3" t="n">
        <f aca="false">SUM(C20:AMJ20)</f>
        <v>1</v>
      </c>
      <c r="C20" s="11" t="n">
        <v>1</v>
      </c>
      <c r="D20" s="11"/>
      <c r="E20" s="11"/>
    </row>
    <row r="21" customFormat="false" ht="12.8" hidden="false" customHeight="false" outlineLevel="0" collapsed="false">
      <c r="A21" s="3"/>
      <c r="B21" s="3" t="n">
        <f aca="false">MATCH(TRUE(),INDEX(ISBLANK(C20:$AMJ20),0,0),0)-1</f>
        <v>1</v>
      </c>
      <c r="C21" s="12" t="n">
        <f aca="false">C20/$B20</f>
        <v>1</v>
      </c>
      <c r="D21" s="12" t="n">
        <f aca="false">D20/$B20</f>
        <v>0</v>
      </c>
      <c r="E21" s="12" t="n">
        <f aca="false">E20/$B20</f>
        <v>0</v>
      </c>
    </row>
    <row r="22" customFormat="false" ht="12.8" hidden="false" customHeight="false" outlineLevel="0" collapsed="false">
      <c r="A22" s="10" t="s">
        <v>39</v>
      </c>
      <c r="B22" s="0" t="n">
        <f aca="true">MATCH($A22,OFFSET(INDIRECT(Misc!$A$6&amp;"A2"),0,0,INDIRECT(Misc!$A$5&amp;"B5"),1),0)</f>
        <v>6</v>
      </c>
      <c r="C22" s="8" t="s">
        <v>40</v>
      </c>
      <c r="D22" s="8" t="s">
        <v>34</v>
      </c>
      <c r="E22" s="8" t="s">
        <v>35</v>
      </c>
      <c r="F22" s="8" t="s">
        <v>41</v>
      </c>
    </row>
    <row r="23" customFormat="false" ht="12.8" hidden="false" customHeight="false" outlineLevel="0" collapsed="false">
      <c r="A23" s="3"/>
      <c r="B23" s="3" t="n">
        <f aca="false">SUM(C23:AMJ23)</f>
        <v>1</v>
      </c>
      <c r="C23" s="11" t="n">
        <v>1</v>
      </c>
      <c r="D23" s="11"/>
      <c r="E23" s="11"/>
      <c r="F23" s="11"/>
    </row>
    <row r="24" customFormat="false" ht="12.8" hidden="false" customHeight="false" outlineLevel="0" collapsed="false">
      <c r="A24" s="3"/>
      <c r="B24" s="3" t="n">
        <f aca="false">MATCH(TRUE(),INDEX(ISBLANK(C23:$AMJ23),0,0),0)-1</f>
        <v>1</v>
      </c>
      <c r="C24" s="12" t="n">
        <f aca="false">C23/$B23</f>
        <v>1</v>
      </c>
      <c r="D24" s="12" t="n">
        <f aca="false">D23/$B23</f>
        <v>0</v>
      </c>
      <c r="E24" s="12" t="n">
        <f aca="false">E23/$B23</f>
        <v>0</v>
      </c>
      <c r="F24" s="12" t="n">
        <f aca="false">F23/$B23</f>
        <v>0</v>
      </c>
    </row>
    <row r="25" customFormat="false" ht="12.8" hidden="false" customHeight="false" outlineLevel="0" collapsed="false">
      <c r="A25" s="10" t="s">
        <v>42</v>
      </c>
      <c r="B25" s="0" t="n">
        <f aca="true">MATCH($A25,OFFSET(INDIRECT(Misc!$A$6&amp;"A2"),0,0,INDIRECT(Misc!$A$5&amp;"B5"),1),0)</f>
        <v>7</v>
      </c>
      <c r="C25" s="8" t="s">
        <v>43</v>
      </c>
      <c r="D25" s="8" t="s">
        <v>44</v>
      </c>
      <c r="E25" s="8"/>
    </row>
    <row r="26" customFormat="false" ht="12.8" hidden="false" customHeight="false" outlineLevel="0" collapsed="false">
      <c r="A26" s="3"/>
      <c r="B26" s="3" t="n">
        <f aca="false">SUM(C26:AMJ26)</f>
        <v>1</v>
      </c>
      <c r="C26" s="11" t="n">
        <v>1</v>
      </c>
      <c r="D26" s="11"/>
      <c r="E26" s="11"/>
    </row>
    <row r="27" customFormat="false" ht="12.8" hidden="false" customHeight="false" outlineLevel="0" collapsed="false">
      <c r="A27" s="3"/>
      <c r="B27" s="3" t="n">
        <f aca="false">MATCH(TRUE(),INDEX(ISBLANK(C26:$AMJ26),0,0),0)-1</f>
        <v>1</v>
      </c>
      <c r="C27" s="12" t="n">
        <f aca="false">C26/$B26</f>
        <v>1</v>
      </c>
      <c r="D27" s="12" t="n">
        <f aca="false">D26/$B26</f>
        <v>0</v>
      </c>
      <c r="E27" s="12" t="n">
        <f aca="false">E26/$B26</f>
        <v>0</v>
      </c>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A7 A10 A13 A16 A19 A22 A25" type="list">
      <formula1>OFFSET(INDIRECT(Misc!$A$6&amp;"A2"),0,0,INDIRECT(Misc!$A$5&amp;"B5"),1)</formula1>
      <formula2>0</formula2>
    </dataValidation>
    <dataValidation allowBlank="true" operator="equal" showDropDown="false" showErrorMessage="true" showInputMessage="false" sqref="B7 B10 B13 B16 B19 B22 B25" type="none">
      <formula1>0</formula1>
      <formula2>0</formula2>
    </dataValidation>
    <dataValidation allowBlank="true" operator="equal" showDropDown="false" showErrorMessage="true" showInputMessage="false" sqref="C7:G7 C10:E10 C13:E13 C16:E16 C19:E19 C22:F22 C25:E25" type="list">
      <formula1>OFFSET(INDIRECT(Misc!$A$6&amp;"F1"),$B7,0,1,OFFSET(INDIRECT(Misc!$A$6&amp;"E1"),$B7,0))</formula1>
      <formula2>0</formula2>
    </dataValidation>
    <dataValidation allowBlank="true" operator="greaterThan" showDropDown="false" showErrorMessage="true" showInputMessage="false" sqref="C8:G8 C11:E11 C14:E14 C17:E17 C20:E20 C23:F23 C26:E26" type="decimal">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9" activeCellId="0" sqref="C39"/>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9.49"/>
    <col collapsed="false" customWidth="true" hidden="false" outlineLevel="0" max="3" min="3" style="3" width="8.52"/>
    <col collapsed="false" customWidth="true" hidden="false" outlineLevel="0" max="4" min="4" style="3" width="15.34"/>
    <col collapsed="false" customWidth="true" hidden="false" outlineLevel="0" max="1025" min="5" style="3" width="11.34"/>
  </cols>
  <sheetData>
    <row r="1" customFormat="false" ht="15" hidden="false" customHeight="false" outlineLevel="0" collapsed="false">
      <c r="A1" s="1" t="s">
        <v>45</v>
      </c>
    </row>
    <row r="3" customFormat="false" ht="12.8" hidden="false" customHeight="false" outlineLevel="0" collapsed="false">
      <c r="A3" s="3" t="s">
        <v>46</v>
      </c>
      <c r="B3" s="8" t="n">
        <v>1000</v>
      </c>
    </row>
    <row r="4" customFormat="false" ht="12.8" hidden="false" customHeight="false" outlineLevel="0" collapsed="false">
      <c r="A4" s="3" t="s">
        <v>47</v>
      </c>
      <c r="B4" s="3" t="n">
        <f aca="true">IFERROR(MATCH(TRUE(),INDEX(ISBLANK(OFFSET(A7,0,0,B3)),0,0),0)-1,B3)</f>
        <v>120</v>
      </c>
    </row>
    <row r="5" customFormat="false" ht="12.8" hidden="false" customHeight="false" outlineLevel="0" collapsed="false">
      <c r="AMJ5" s="0"/>
    </row>
    <row r="6" customFormat="false" ht="13.8" hidden="false" customHeight="false" outlineLevel="0" collapsed="false">
      <c r="A6" s="9" t="s">
        <v>19</v>
      </c>
      <c r="B6" s="9" t="s">
        <v>48</v>
      </c>
      <c r="C6" s="3" t="s">
        <v>20</v>
      </c>
      <c r="AMI6" s="0"/>
      <c r="AMJ6" s="0"/>
    </row>
    <row r="7" customFormat="false" ht="12.8" hidden="false" customHeight="false" outlineLevel="0" collapsed="false">
      <c r="A7" s="10" t="s">
        <v>49</v>
      </c>
      <c r="B7" s="13"/>
      <c r="C7" s="3" t="n">
        <f aca="true">MATCH($A7,OFFSET(INDIRECT(Misc!$A$7&amp;"A2"),0,0,INDIRECT(Misc!$A$5&amp;"B6"),1),0)</f>
        <v>1</v>
      </c>
      <c r="AMI7" s="0"/>
      <c r="AMJ7" s="0"/>
    </row>
    <row r="8" customFormat="false" ht="12.8" hidden="false" customHeight="false" outlineLevel="0" collapsed="false">
      <c r="A8" s="10" t="s">
        <v>50</v>
      </c>
      <c r="B8" s="13"/>
      <c r="C8" s="3" t="n">
        <f aca="true">MATCH($A8,OFFSET(INDIRECT(Misc!$A$7&amp;"A2"),0,0,INDIRECT(Misc!$A$5&amp;"B6"),1),0)</f>
        <v>2</v>
      </c>
    </row>
    <row r="9" customFormat="false" ht="12.8" hidden="false" customHeight="false" outlineLevel="0" collapsed="false">
      <c r="A9" s="10" t="s">
        <v>51</v>
      </c>
      <c r="B9" s="13"/>
      <c r="C9" s="14" t="n">
        <f aca="true">MATCH($A9,OFFSET(INDIRECT(Misc!$A$7&amp;"A2"),0,0,INDIRECT(Misc!$A$5&amp;"B6"),1),0)</f>
        <v>3</v>
      </c>
      <c r="D9" s="14"/>
    </row>
    <row r="10" customFormat="false" ht="12.8" hidden="false" customHeight="false" outlineLevel="0" collapsed="false">
      <c r="A10" s="10" t="s">
        <v>52</v>
      </c>
      <c r="B10" s="13"/>
      <c r="C10" s="3" t="n">
        <f aca="true">MATCH($A10,OFFSET(INDIRECT(Misc!$A$7&amp;"A2"),0,0,INDIRECT(Misc!$A$5&amp;"B6"),1),0)</f>
        <v>4</v>
      </c>
    </row>
    <row r="11" customFormat="false" ht="12.8" hidden="false" customHeight="false" outlineLevel="0" collapsed="false">
      <c r="A11" s="10" t="s">
        <v>53</v>
      </c>
      <c r="B11" s="13"/>
      <c r="C11" s="3" t="n">
        <f aca="true">MATCH($A11,OFFSET(INDIRECT(Misc!$A$7&amp;"A2"),0,0,INDIRECT(Misc!$A$5&amp;"B6"),1),0)</f>
        <v>5</v>
      </c>
    </row>
    <row r="12" customFormat="false" ht="12.8" hidden="false" customHeight="false" outlineLevel="0" collapsed="false">
      <c r="A12" s="10" t="s">
        <v>54</v>
      </c>
      <c r="B12" s="13"/>
      <c r="C12" s="3" t="n">
        <f aca="true">MATCH($A12,OFFSET(INDIRECT(Misc!$A$7&amp;"A2"),0,0,INDIRECT(Misc!$A$5&amp;"B6"),1),0)</f>
        <v>6</v>
      </c>
    </row>
    <row r="13" customFormat="false" ht="12.8" hidden="false" customHeight="false" outlineLevel="0" collapsed="false">
      <c r="A13" s="10" t="s">
        <v>55</v>
      </c>
      <c r="B13" s="13"/>
      <c r="C13" s="3" t="n">
        <f aca="true">MATCH($A13,OFFSET(INDIRECT(Misc!$A$7&amp;"A2"),0,0,INDIRECT(Misc!$A$5&amp;"B6"),1),0)</f>
        <v>7</v>
      </c>
    </row>
    <row r="14" customFormat="false" ht="12.8" hidden="false" customHeight="false" outlineLevel="0" collapsed="false">
      <c r="A14" s="10" t="s">
        <v>56</v>
      </c>
      <c r="B14" s="13"/>
      <c r="C14" s="3" t="n">
        <f aca="true">MATCH($A14,OFFSET(INDIRECT(Misc!$A$7&amp;"A2"),0,0,INDIRECT(Misc!$A$5&amp;"B6"),1),0)</f>
        <v>8</v>
      </c>
    </row>
    <row r="15" customFormat="false" ht="12.8" hidden="false" customHeight="false" outlineLevel="0" collapsed="false">
      <c r="A15" s="10" t="s">
        <v>57</v>
      </c>
      <c r="B15" s="13"/>
      <c r="C15" s="14" t="n">
        <f aca="true">MATCH($A15,OFFSET(INDIRECT(Misc!$A$7&amp;"A2"),0,0,INDIRECT(Misc!$A$5&amp;"B6"),1),0)</f>
        <v>9</v>
      </c>
      <c r="D15" s="14"/>
    </row>
    <row r="16" customFormat="false" ht="12.8" hidden="false" customHeight="false" outlineLevel="0" collapsed="false">
      <c r="A16" s="10" t="s">
        <v>58</v>
      </c>
      <c r="B16" s="13"/>
      <c r="C16" s="3" t="n">
        <f aca="true">MATCH($A16,OFFSET(INDIRECT(Misc!$A$7&amp;"A2"),0,0,INDIRECT(Misc!$A$5&amp;"B6"),1),0)</f>
        <v>10</v>
      </c>
    </row>
    <row r="17" customFormat="false" ht="12.8" hidden="false" customHeight="false" outlineLevel="0" collapsed="false">
      <c r="A17" s="10" t="s">
        <v>59</v>
      </c>
      <c r="B17" s="13"/>
      <c r="C17" s="3" t="n">
        <f aca="true">MATCH($A17,OFFSET(INDIRECT(Misc!$A$7&amp;"A2"),0,0,INDIRECT(Misc!$A$5&amp;"B6"),1),0)</f>
        <v>11</v>
      </c>
    </row>
    <row r="18" customFormat="false" ht="12.8" hidden="false" customHeight="false" outlineLevel="0" collapsed="false">
      <c r="A18" s="10" t="s">
        <v>60</v>
      </c>
      <c r="B18" s="13"/>
      <c r="C18" s="3" t="n">
        <f aca="true">MATCH($A18,OFFSET(INDIRECT(Misc!$A$7&amp;"A2"),0,0,INDIRECT(Misc!$A$5&amp;"B6"),1),0)</f>
        <v>12</v>
      </c>
    </row>
    <row r="19" customFormat="false" ht="12.8" hidden="false" customHeight="false" outlineLevel="0" collapsed="false">
      <c r="A19" s="10" t="s">
        <v>61</v>
      </c>
      <c r="B19" s="13"/>
      <c r="C19" s="3" t="n">
        <f aca="true">MATCH($A19,OFFSET(INDIRECT(Misc!$A$7&amp;"A2"),0,0,INDIRECT(Misc!$A$5&amp;"B6"),1),0)</f>
        <v>13</v>
      </c>
    </row>
    <row r="20" customFormat="false" ht="12.8" hidden="false" customHeight="false" outlineLevel="0" collapsed="false">
      <c r="A20" s="10" t="s">
        <v>62</v>
      </c>
      <c r="B20" s="13"/>
      <c r="C20" s="14" t="n">
        <f aca="true">MATCH($A20,OFFSET(INDIRECT(Misc!$A$7&amp;"A2"),0,0,INDIRECT(Misc!$A$5&amp;"B6"),1),0)</f>
        <v>14</v>
      </c>
      <c r="D20" s="14"/>
    </row>
    <row r="21" customFormat="false" ht="12.8" hidden="false" customHeight="false" outlineLevel="0" collapsed="false">
      <c r="A21" s="10" t="s">
        <v>63</v>
      </c>
      <c r="B21" s="13"/>
      <c r="C21" s="3" t="n">
        <f aca="true">MATCH($A21,OFFSET(INDIRECT(Misc!$A$7&amp;"A2"),0,0,INDIRECT(Misc!$A$5&amp;"B6"),1),0)</f>
        <v>15</v>
      </c>
    </row>
    <row r="22" customFormat="false" ht="12.8" hidden="false" customHeight="false" outlineLevel="0" collapsed="false">
      <c r="A22" s="10" t="s">
        <v>64</v>
      </c>
      <c r="B22" s="13"/>
      <c r="C22" s="3" t="n">
        <f aca="true">MATCH($A22,OFFSET(INDIRECT(Misc!$A$7&amp;"A2"),0,0,INDIRECT(Misc!$A$5&amp;"B6"),1),0)</f>
        <v>16</v>
      </c>
    </row>
    <row r="23" customFormat="false" ht="12.8" hidden="false" customHeight="false" outlineLevel="0" collapsed="false">
      <c r="A23" s="10" t="s">
        <v>65</v>
      </c>
      <c r="B23" s="13"/>
      <c r="C23" s="3" t="n">
        <f aca="true">MATCH($A23,OFFSET(INDIRECT(Misc!$A$7&amp;"A2"),0,0,INDIRECT(Misc!$A$5&amp;"B6"),1),0)</f>
        <v>17</v>
      </c>
    </row>
    <row r="24" customFormat="false" ht="12.8" hidden="false" customHeight="false" outlineLevel="0" collapsed="false">
      <c r="A24" s="10" t="s">
        <v>66</v>
      </c>
      <c r="B24" s="13"/>
      <c r="C24" s="3" t="n">
        <f aca="true">MATCH($A24,OFFSET(INDIRECT(Misc!$A$7&amp;"A2"),0,0,INDIRECT(Misc!$A$5&amp;"B6"),1),0)</f>
        <v>18</v>
      </c>
    </row>
    <row r="25" customFormat="false" ht="12.8" hidden="false" customHeight="false" outlineLevel="0" collapsed="false">
      <c r="A25" s="10" t="s">
        <v>67</v>
      </c>
      <c r="B25" s="13"/>
      <c r="C25" s="3" t="n">
        <f aca="true">MATCH($A25,OFFSET(INDIRECT(Misc!$A$7&amp;"A2"),0,0,INDIRECT(Misc!$A$5&amp;"B6"),1),0)</f>
        <v>19</v>
      </c>
    </row>
    <row r="26" customFormat="false" ht="12.8" hidden="false" customHeight="false" outlineLevel="0" collapsed="false">
      <c r="A26" s="10" t="s">
        <v>68</v>
      </c>
      <c r="B26" s="13"/>
      <c r="C26" s="14" t="n">
        <f aca="true">MATCH($A26,OFFSET(INDIRECT(Misc!$A$7&amp;"A2"),0,0,INDIRECT(Misc!$A$5&amp;"B6"),1),0)</f>
        <v>20</v>
      </c>
      <c r="D26" s="14"/>
    </row>
    <row r="27" customFormat="false" ht="12.8" hidden="false" customHeight="false" outlineLevel="0" collapsed="false">
      <c r="A27" s="10" t="s">
        <v>69</v>
      </c>
      <c r="B27" s="13"/>
      <c r="C27" s="3" t="n">
        <f aca="true">MATCH($A27,OFFSET(INDIRECT(Misc!$A$7&amp;"A2"),0,0,INDIRECT(Misc!$A$5&amp;"B6"),1),0)</f>
        <v>21</v>
      </c>
    </row>
    <row r="28" customFormat="false" ht="12.8" hidden="false" customHeight="false" outlineLevel="0" collapsed="false">
      <c r="A28" s="10" t="s">
        <v>70</v>
      </c>
      <c r="B28" s="13"/>
      <c r="C28" s="3" t="n">
        <f aca="true">MATCH($A28,OFFSET(INDIRECT(Misc!$A$7&amp;"A2"),0,0,INDIRECT(Misc!$A$5&amp;"B6"),1),0)</f>
        <v>22</v>
      </c>
    </row>
    <row r="29" customFormat="false" ht="12.8" hidden="false" customHeight="false" outlineLevel="0" collapsed="false">
      <c r="A29" s="10" t="s">
        <v>71</v>
      </c>
      <c r="B29" s="13"/>
      <c r="C29" s="3" t="n">
        <f aca="true">MATCH($A29,OFFSET(INDIRECT(Misc!$A$7&amp;"A2"),0,0,INDIRECT(Misc!$A$5&amp;"B6"),1),0)</f>
        <v>23</v>
      </c>
    </row>
    <row r="30" customFormat="false" ht="12.8" hidden="false" customHeight="false" outlineLevel="0" collapsed="false">
      <c r="A30" s="10" t="s">
        <v>72</v>
      </c>
      <c r="B30" s="13"/>
      <c r="C30" s="3" t="n">
        <f aca="true">MATCH($A30,OFFSET(INDIRECT(Misc!$A$7&amp;"A2"),0,0,INDIRECT(Misc!$A$5&amp;"B6"),1),0)</f>
        <v>24</v>
      </c>
    </row>
    <row r="31" customFormat="false" ht="12.8" hidden="false" customHeight="false" outlineLevel="0" collapsed="false">
      <c r="A31" s="10" t="s">
        <v>73</v>
      </c>
      <c r="B31" s="13"/>
      <c r="C31" s="3" t="n">
        <f aca="true">MATCH($A31,OFFSET(INDIRECT(Misc!$A$7&amp;"A2"),0,0,INDIRECT(Misc!$A$5&amp;"B6"),1),0)</f>
        <v>25</v>
      </c>
    </row>
    <row r="32" customFormat="false" ht="12.8" hidden="false" customHeight="false" outlineLevel="0" collapsed="false">
      <c r="A32" s="10" t="s">
        <v>74</v>
      </c>
      <c r="B32" s="13"/>
      <c r="C32" s="14" t="n">
        <f aca="true">MATCH($A32,OFFSET(INDIRECT(Misc!$A$7&amp;"A2"),0,0,INDIRECT(Misc!$A$5&amp;"B6"),1),0)</f>
        <v>26</v>
      </c>
      <c r="D32" s="14"/>
    </row>
    <row r="33" customFormat="false" ht="12.8" hidden="false" customHeight="false" outlineLevel="0" collapsed="false">
      <c r="A33" s="10" t="s">
        <v>75</v>
      </c>
      <c r="B33" s="13"/>
      <c r="C33" s="3" t="n">
        <f aca="true">MATCH($A33,OFFSET(INDIRECT(Misc!$A$7&amp;"A2"),0,0,INDIRECT(Misc!$A$5&amp;"B6"),1),0)</f>
        <v>27</v>
      </c>
    </row>
    <row r="34" customFormat="false" ht="12.8" hidden="false" customHeight="false" outlineLevel="0" collapsed="false">
      <c r="A34" s="10" t="s">
        <v>76</v>
      </c>
      <c r="B34" s="13"/>
      <c r="C34" s="3" t="n">
        <f aca="true">MATCH($A34,OFFSET(INDIRECT(Misc!$A$7&amp;"A2"),0,0,INDIRECT(Misc!$A$5&amp;"B6"),1),0)</f>
        <v>28</v>
      </c>
    </row>
    <row r="35" customFormat="false" ht="12.8" hidden="false" customHeight="false" outlineLevel="0" collapsed="false">
      <c r="A35" s="10" t="s">
        <v>77</v>
      </c>
      <c r="B35" s="13"/>
      <c r="C35" s="3" t="n">
        <f aca="true">MATCH($A35,OFFSET(INDIRECT(Misc!$A$7&amp;"A2"),0,0,INDIRECT(Misc!$A$5&amp;"B6"),1),0)</f>
        <v>29</v>
      </c>
    </row>
    <row r="36" customFormat="false" ht="12.8" hidden="false" customHeight="false" outlineLevel="0" collapsed="false">
      <c r="A36" s="10" t="s">
        <v>78</v>
      </c>
      <c r="B36" s="13"/>
      <c r="C36" s="3" t="n">
        <f aca="true">MATCH($A36,OFFSET(INDIRECT(Misc!$A$7&amp;"A2"),0,0,INDIRECT(Misc!$A$5&amp;"B6"),1),0)</f>
        <v>30</v>
      </c>
    </row>
    <row r="37" customFormat="false" ht="12.8" hidden="false" customHeight="false" outlineLevel="0" collapsed="false">
      <c r="A37" s="10" t="s">
        <v>79</v>
      </c>
      <c r="B37" s="13"/>
      <c r="C37" s="3" t="n">
        <f aca="true">MATCH($A37,OFFSET(INDIRECT(Misc!$A$7&amp;"A2"),0,0,INDIRECT(Misc!$A$5&amp;"B6"),1),0)</f>
        <v>31</v>
      </c>
    </row>
    <row r="38" customFormat="false" ht="12.8" hidden="false" customHeight="false" outlineLevel="0" collapsed="false">
      <c r="A38" s="10" t="s">
        <v>80</v>
      </c>
      <c r="B38" s="13"/>
      <c r="C38" s="14" t="n">
        <f aca="true">MATCH($A38,OFFSET(INDIRECT(Misc!$A$7&amp;"A2"),0,0,INDIRECT(Misc!$A$5&amp;"B6"),1),0)</f>
        <v>32</v>
      </c>
      <c r="D38" s="14"/>
    </row>
    <row r="39" customFormat="false" ht="12.8" hidden="false" customHeight="false" outlineLevel="0" collapsed="false">
      <c r="A39" s="10" t="s">
        <v>81</v>
      </c>
      <c r="B39" s="13"/>
      <c r="C39" s="3" t="n">
        <f aca="true">MATCH($A39,OFFSET(INDIRECT(Misc!$A$7&amp;"A2"),0,0,INDIRECT(Misc!$A$5&amp;"B6"),1),0)</f>
        <v>33</v>
      </c>
    </row>
    <row r="40" customFormat="false" ht="12.8" hidden="false" customHeight="false" outlineLevel="0" collapsed="false">
      <c r="A40" s="10" t="s">
        <v>82</v>
      </c>
      <c r="B40" s="13"/>
      <c r="C40" s="3" t="n">
        <f aca="true">MATCH($A40,OFFSET(INDIRECT(Misc!$A$7&amp;"A2"),0,0,INDIRECT(Misc!$A$5&amp;"B6"),1),0)</f>
        <v>34</v>
      </c>
    </row>
    <row r="41" customFormat="false" ht="12.8" hidden="false" customHeight="false" outlineLevel="0" collapsed="false">
      <c r="A41" s="10" t="s">
        <v>83</v>
      </c>
      <c r="B41" s="13"/>
      <c r="C41" s="3" t="n">
        <f aca="true">MATCH($A41,OFFSET(INDIRECT(Misc!$A$7&amp;"A2"),0,0,INDIRECT(Misc!$A$5&amp;"B6"),1),0)</f>
        <v>35</v>
      </c>
    </row>
    <row r="42" customFormat="false" ht="12.8" hidden="false" customHeight="false" outlineLevel="0" collapsed="false">
      <c r="A42" s="10" t="s">
        <v>84</v>
      </c>
      <c r="B42" s="13"/>
      <c r="C42" s="3" t="n">
        <f aca="true">MATCH($A42,OFFSET(INDIRECT(Misc!$A$7&amp;"A2"),0,0,INDIRECT(Misc!$A$5&amp;"B6"),1),0)</f>
        <v>36</v>
      </c>
    </row>
    <row r="43" customFormat="false" ht="12.8" hidden="false" customHeight="false" outlineLevel="0" collapsed="false">
      <c r="A43" s="10" t="s">
        <v>85</v>
      </c>
      <c r="B43" s="13"/>
      <c r="C43" s="3" t="n">
        <f aca="true">MATCH($A43,OFFSET(INDIRECT(Misc!$A$7&amp;"A2"),0,0,INDIRECT(Misc!$A$5&amp;"B6"),1),0)</f>
        <v>37</v>
      </c>
    </row>
    <row r="44" customFormat="false" ht="12.8" hidden="false" customHeight="false" outlineLevel="0" collapsed="false">
      <c r="A44" s="10" t="s">
        <v>86</v>
      </c>
      <c r="B44" s="13"/>
      <c r="C44" s="14" t="n">
        <f aca="true">MATCH($A44,OFFSET(INDIRECT(Misc!$A$7&amp;"A2"),0,0,INDIRECT(Misc!$A$5&amp;"B6"),1),0)</f>
        <v>38</v>
      </c>
      <c r="D44" s="14"/>
    </row>
    <row r="45" customFormat="false" ht="12.8" hidden="false" customHeight="false" outlineLevel="0" collapsed="false">
      <c r="A45" s="10" t="s">
        <v>87</v>
      </c>
      <c r="B45" s="13"/>
      <c r="C45" s="3" t="n">
        <f aca="true">MATCH($A45,OFFSET(INDIRECT(Misc!$A$7&amp;"A2"),0,0,INDIRECT(Misc!$A$5&amp;"B6"),1),0)</f>
        <v>39</v>
      </c>
    </row>
    <row r="46" customFormat="false" ht="12.8" hidden="false" customHeight="false" outlineLevel="0" collapsed="false">
      <c r="A46" s="10" t="s">
        <v>88</v>
      </c>
      <c r="B46" s="13"/>
      <c r="C46" s="3" t="n">
        <f aca="true">MATCH($A46,OFFSET(INDIRECT(Misc!$A$7&amp;"A2"),0,0,INDIRECT(Misc!$A$5&amp;"B6"),1),0)</f>
        <v>40</v>
      </c>
    </row>
    <row r="47" customFormat="false" ht="12.8" hidden="false" customHeight="false" outlineLevel="0" collapsed="false">
      <c r="A47" s="10" t="s">
        <v>89</v>
      </c>
      <c r="B47" s="13"/>
      <c r="C47" s="3" t="n">
        <f aca="true">MATCH($A47,OFFSET(INDIRECT(Misc!$A$7&amp;"A2"),0,0,INDIRECT(Misc!$A$5&amp;"B6"),1),0)</f>
        <v>41</v>
      </c>
    </row>
    <row r="48" customFormat="false" ht="12.8" hidden="false" customHeight="false" outlineLevel="0" collapsed="false">
      <c r="A48" s="10" t="s">
        <v>90</v>
      </c>
      <c r="B48" s="13"/>
      <c r="C48" s="3" t="n">
        <f aca="true">MATCH($A48,OFFSET(INDIRECT(Misc!$A$7&amp;"A2"),0,0,INDIRECT(Misc!$A$5&amp;"B6"),1),0)</f>
        <v>42</v>
      </c>
    </row>
    <row r="49" customFormat="false" ht="12.8" hidden="false" customHeight="false" outlineLevel="0" collapsed="false">
      <c r="A49" s="10" t="s">
        <v>91</v>
      </c>
      <c r="B49" s="13"/>
      <c r="C49" s="3" t="n">
        <f aca="true">MATCH($A49,OFFSET(INDIRECT(Misc!$A$7&amp;"A2"),0,0,INDIRECT(Misc!$A$5&amp;"B6"),1),0)</f>
        <v>43</v>
      </c>
    </row>
    <row r="50" customFormat="false" ht="12.8" hidden="false" customHeight="false" outlineLevel="0" collapsed="false">
      <c r="A50" s="10" t="s">
        <v>92</v>
      </c>
      <c r="B50" s="13"/>
      <c r="C50" s="14" t="n">
        <f aca="true">MATCH($A50,OFFSET(INDIRECT(Misc!$A$7&amp;"A2"),0,0,INDIRECT(Misc!$A$5&amp;"B6"),1),0)</f>
        <v>44</v>
      </c>
      <c r="D50" s="14"/>
    </row>
    <row r="51" customFormat="false" ht="12.8" hidden="false" customHeight="false" outlineLevel="0" collapsed="false">
      <c r="A51" s="10" t="s">
        <v>93</v>
      </c>
      <c r="B51" s="13"/>
      <c r="C51" s="3" t="n">
        <f aca="true">MATCH($A51,OFFSET(INDIRECT(Misc!$A$7&amp;"A2"),0,0,INDIRECT(Misc!$A$5&amp;"B6"),1),0)</f>
        <v>45</v>
      </c>
    </row>
    <row r="52" customFormat="false" ht="12.8" hidden="false" customHeight="false" outlineLevel="0" collapsed="false">
      <c r="A52" s="10" t="s">
        <v>94</v>
      </c>
      <c r="B52" s="13"/>
      <c r="C52" s="3" t="n">
        <f aca="true">MATCH($A52,OFFSET(INDIRECT(Misc!$A$7&amp;"A2"),0,0,INDIRECT(Misc!$A$5&amp;"B6"),1),0)</f>
        <v>46</v>
      </c>
    </row>
    <row r="53" customFormat="false" ht="12.8" hidden="false" customHeight="false" outlineLevel="0" collapsed="false">
      <c r="A53" s="10" t="s">
        <v>95</v>
      </c>
      <c r="B53" s="13"/>
      <c r="C53" s="3" t="n">
        <f aca="true">MATCH($A53,OFFSET(INDIRECT(Misc!$A$7&amp;"A2"),0,0,INDIRECT(Misc!$A$5&amp;"B6"),1),0)</f>
        <v>47</v>
      </c>
    </row>
    <row r="54" customFormat="false" ht="12.8" hidden="false" customHeight="false" outlineLevel="0" collapsed="false">
      <c r="A54" s="10" t="s">
        <v>96</v>
      </c>
      <c r="B54" s="13"/>
      <c r="C54" s="3" t="n">
        <f aca="true">MATCH($A54,OFFSET(INDIRECT(Misc!$A$7&amp;"A2"),0,0,INDIRECT(Misc!$A$5&amp;"B6"),1),0)</f>
        <v>48</v>
      </c>
    </row>
    <row r="55" customFormat="false" ht="12.8" hidden="false" customHeight="false" outlineLevel="0" collapsed="false">
      <c r="A55" s="10" t="s">
        <v>97</v>
      </c>
      <c r="B55" s="13"/>
      <c r="C55" s="3" t="n">
        <f aca="true">MATCH($A55,OFFSET(INDIRECT(Misc!$A$7&amp;"A2"),0,0,INDIRECT(Misc!$A$5&amp;"B6"),1),0)</f>
        <v>49</v>
      </c>
    </row>
    <row r="56" customFormat="false" ht="12.8" hidden="false" customHeight="false" outlineLevel="0" collapsed="false">
      <c r="A56" s="10" t="s">
        <v>98</v>
      </c>
      <c r="B56" s="13"/>
      <c r="C56" s="14" t="n">
        <f aca="true">MATCH($A56,OFFSET(INDIRECT(Misc!$A$7&amp;"A2"),0,0,INDIRECT(Misc!$A$5&amp;"B6"),1),0)</f>
        <v>50</v>
      </c>
      <c r="D56" s="14"/>
    </row>
    <row r="57" customFormat="false" ht="12.8" hidden="false" customHeight="false" outlineLevel="0" collapsed="false">
      <c r="A57" s="10" t="s">
        <v>99</v>
      </c>
      <c r="B57" s="13"/>
      <c r="C57" s="3" t="n">
        <f aca="true">MATCH($A57,OFFSET(INDIRECT(Misc!$A$7&amp;"A2"),0,0,INDIRECT(Misc!$A$5&amp;"B6"),1),0)</f>
        <v>51</v>
      </c>
    </row>
    <row r="58" customFormat="false" ht="12.8" hidden="false" customHeight="false" outlineLevel="0" collapsed="false">
      <c r="A58" s="10" t="s">
        <v>100</v>
      </c>
      <c r="B58" s="13"/>
      <c r="C58" s="3" t="n">
        <f aca="true">MATCH($A58,OFFSET(INDIRECT(Misc!$A$7&amp;"A2"),0,0,INDIRECT(Misc!$A$5&amp;"B6"),1),0)</f>
        <v>52</v>
      </c>
    </row>
    <row r="59" customFormat="false" ht="12.8" hidden="false" customHeight="false" outlineLevel="0" collapsed="false">
      <c r="A59" s="10" t="s">
        <v>101</v>
      </c>
      <c r="B59" s="13"/>
      <c r="C59" s="3" t="n">
        <f aca="true">MATCH($A59,OFFSET(INDIRECT(Misc!$A$7&amp;"A2"),0,0,INDIRECT(Misc!$A$5&amp;"B6"),1),0)</f>
        <v>53</v>
      </c>
    </row>
    <row r="60" customFormat="false" ht="12.8" hidden="false" customHeight="false" outlineLevel="0" collapsed="false">
      <c r="A60" s="10" t="s">
        <v>102</v>
      </c>
      <c r="B60" s="13"/>
      <c r="C60" s="3" t="n">
        <f aca="true">MATCH($A60,OFFSET(INDIRECT(Misc!$A$7&amp;"A2"),0,0,INDIRECT(Misc!$A$5&amp;"B6"),1),0)</f>
        <v>54</v>
      </c>
    </row>
    <row r="61" customFormat="false" ht="12.8" hidden="false" customHeight="false" outlineLevel="0" collapsed="false">
      <c r="A61" s="10" t="s">
        <v>103</v>
      </c>
      <c r="B61" s="13"/>
      <c r="C61" s="3" t="n">
        <f aca="true">MATCH($A61,OFFSET(INDIRECT(Misc!$A$7&amp;"A2"),0,0,INDIRECT(Misc!$A$5&amp;"B6"),1),0)</f>
        <v>55</v>
      </c>
    </row>
    <row r="62" customFormat="false" ht="12.8" hidden="false" customHeight="false" outlineLevel="0" collapsed="false">
      <c r="A62" s="10" t="s">
        <v>104</v>
      </c>
      <c r="B62" s="13"/>
      <c r="C62" s="14" t="n">
        <f aca="true">MATCH($A62,OFFSET(INDIRECT(Misc!$A$7&amp;"A2"),0,0,INDIRECT(Misc!$A$5&amp;"B6"),1),0)</f>
        <v>56</v>
      </c>
      <c r="D62" s="14"/>
    </row>
    <row r="63" customFormat="false" ht="12.8" hidden="false" customHeight="false" outlineLevel="0" collapsed="false">
      <c r="A63" s="10" t="s">
        <v>105</v>
      </c>
      <c r="B63" s="13"/>
      <c r="C63" s="3" t="n">
        <f aca="true">MATCH($A63,OFFSET(INDIRECT(Misc!$A$7&amp;"A2"),0,0,INDIRECT(Misc!$A$5&amp;"B6"),1),0)</f>
        <v>57</v>
      </c>
    </row>
    <row r="64" customFormat="false" ht="12.8" hidden="false" customHeight="false" outlineLevel="0" collapsed="false">
      <c r="A64" s="10" t="s">
        <v>106</v>
      </c>
      <c r="B64" s="13"/>
      <c r="C64" s="3" t="n">
        <f aca="true">MATCH($A64,OFFSET(INDIRECT(Misc!$A$7&amp;"A2"),0,0,INDIRECT(Misc!$A$5&amp;"B6"),1),0)</f>
        <v>58</v>
      </c>
    </row>
    <row r="65" customFormat="false" ht="12.8" hidden="false" customHeight="false" outlineLevel="0" collapsed="false">
      <c r="A65" s="10" t="s">
        <v>107</v>
      </c>
      <c r="B65" s="13"/>
      <c r="C65" s="3" t="n">
        <f aca="true">MATCH($A65,OFFSET(INDIRECT(Misc!$A$7&amp;"A2"),0,0,INDIRECT(Misc!$A$5&amp;"B6"),1),0)</f>
        <v>59</v>
      </c>
    </row>
    <row r="66" customFormat="false" ht="12.8" hidden="false" customHeight="false" outlineLevel="0" collapsed="false">
      <c r="A66" s="10" t="s">
        <v>108</v>
      </c>
      <c r="B66" s="13"/>
      <c r="C66" s="3" t="n">
        <f aca="true">MATCH($A66,OFFSET(INDIRECT(Misc!$A$7&amp;"A2"),0,0,INDIRECT(Misc!$A$5&amp;"B6"),1),0)</f>
        <v>60</v>
      </c>
    </row>
    <row r="67" customFormat="false" ht="12.8" hidden="false" customHeight="false" outlineLevel="0" collapsed="false">
      <c r="A67" s="10" t="s">
        <v>109</v>
      </c>
      <c r="B67" s="13"/>
      <c r="C67" s="3" t="n">
        <f aca="true">MATCH($A67,OFFSET(INDIRECT(Misc!$A$7&amp;"A2"),0,0,INDIRECT(Misc!$A$5&amp;"B6"),1),0)</f>
        <v>61</v>
      </c>
    </row>
    <row r="68" customFormat="false" ht="12.8" hidden="false" customHeight="false" outlineLevel="0" collapsed="false">
      <c r="A68" s="10" t="s">
        <v>110</v>
      </c>
      <c r="B68" s="13"/>
      <c r="C68" s="14" t="n">
        <f aca="true">MATCH($A68,OFFSET(INDIRECT(Misc!$A$7&amp;"A2"),0,0,INDIRECT(Misc!$A$5&amp;"B6"),1),0)</f>
        <v>62</v>
      </c>
      <c r="D68" s="14"/>
    </row>
    <row r="69" customFormat="false" ht="12.8" hidden="false" customHeight="false" outlineLevel="0" collapsed="false">
      <c r="A69" s="10" t="s">
        <v>111</v>
      </c>
      <c r="B69" s="13"/>
      <c r="C69" s="3" t="n">
        <f aca="true">MATCH($A69,OFFSET(INDIRECT(Misc!$A$7&amp;"A2"),0,0,INDIRECT(Misc!$A$5&amp;"B6"),1),0)</f>
        <v>63</v>
      </c>
    </row>
    <row r="70" customFormat="false" ht="12.8" hidden="false" customHeight="false" outlineLevel="0" collapsed="false">
      <c r="A70" s="10" t="s">
        <v>112</v>
      </c>
      <c r="B70" s="13"/>
      <c r="C70" s="3" t="n">
        <f aca="true">MATCH($A70,OFFSET(INDIRECT(Misc!$A$7&amp;"A2"),0,0,INDIRECT(Misc!$A$5&amp;"B6"),1),0)</f>
        <v>64</v>
      </c>
    </row>
    <row r="71" customFormat="false" ht="12.8" hidden="false" customHeight="false" outlineLevel="0" collapsed="false">
      <c r="A71" s="10" t="s">
        <v>113</v>
      </c>
      <c r="B71" s="13"/>
      <c r="C71" s="3" t="n">
        <f aca="true">MATCH($A71,OFFSET(INDIRECT(Misc!$A$7&amp;"A2"),0,0,INDIRECT(Misc!$A$5&amp;"B6"),1),0)</f>
        <v>65</v>
      </c>
    </row>
    <row r="72" customFormat="false" ht="12.8" hidden="false" customHeight="false" outlineLevel="0" collapsed="false">
      <c r="A72" s="10" t="s">
        <v>114</v>
      </c>
      <c r="B72" s="13"/>
      <c r="C72" s="3" t="n">
        <f aca="true">MATCH($A72,OFFSET(INDIRECT(Misc!$A$7&amp;"A2"),0,0,INDIRECT(Misc!$A$5&amp;"B6"),1),0)</f>
        <v>66</v>
      </c>
    </row>
    <row r="73" customFormat="false" ht="12.8" hidden="false" customHeight="false" outlineLevel="0" collapsed="false">
      <c r="A73" s="10" t="s">
        <v>115</v>
      </c>
      <c r="B73" s="13"/>
      <c r="C73" s="14" t="n">
        <f aca="true">MATCH($A73,OFFSET(INDIRECT(Misc!$A$7&amp;"A2"),0,0,INDIRECT(Misc!$A$5&amp;"B6"),1),0)</f>
        <v>67</v>
      </c>
      <c r="D73" s="14"/>
    </row>
    <row r="74" customFormat="false" ht="12.8" hidden="false" customHeight="false" outlineLevel="0" collapsed="false">
      <c r="A74" s="10" t="s">
        <v>116</v>
      </c>
      <c r="B74" s="13"/>
      <c r="C74" s="14" t="n">
        <f aca="true">MATCH($A74,OFFSET(INDIRECT(Misc!$A$7&amp;"A2"),0,0,INDIRECT(Misc!$A$5&amp;"B6"),1),0)</f>
        <v>68</v>
      </c>
      <c r="D74" s="14"/>
    </row>
    <row r="75" customFormat="false" ht="12.8" hidden="false" customHeight="false" outlineLevel="0" collapsed="false">
      <c r="A75" s="10" t="s">
        <v>117</v>
      </c>
      <c r="B75" s="13"/>
      <c r="C75" s="14" t="n">
        <f aca="true">MATCH($A75,OFFSET(INDIRECT(Misc!$A$7&amp;"A2"),0,0,INDIRECT(Misc!$A$5&amp;"B6"),1),0)</f>
        <v>69</v>
      </c>
      <c r="D75" s="14"/>
    </row>
    <row r="76" customFormat="false" ht="12.8" hidden="false" customHeight="false" outlineLevel="0" collapsed="false">
      <c r="A76" s="10" t="s">
        <v>118</v>
      </c>
      <c r="B76" s="13"/>
      <c r="C76" s="14" t="n">
        <f aca="true">MATCH($A76,OFFSET(INDIRECT(Misc!$A$7&amp;"A2"),0,0,INDIRECT(Misc!$A$5&amp;"B6"),1),0)</f>
        <v>70</v>
      </c>
      <c r="D76" s="14"/>
    </row>
    <row r="77" customFormat="false" ht="12.8" hidden="false" customHeight="false" outlineLevel="0" collapsed="false">
      <c r="A77" s="10" t="s">
        <v>119</v>
      </c>
      <c r="B77" s="13"/>
      <c r="C77" s="14" t="n">
        <f aca="true">MATCH($A77,OFFSET(INDIRECT(Misc!$A$7&amp;"A2"),0,0,INDIRECT(Misc!$A$5&amp;"B6"),1),0)</f>
        <v>71</v>
      </c>
      <c r="D77" s="14"/>
    </row>
    <row r="78" customFormat="false" ht="12.8" hidden="false" customHeight="false" outlineLevel="0" collapsed="false">
      <c r="A78" s="10" t="s">
        <v>120</v>
      </c>
      <c r="B78" s="13"/>
      <c r="C78" s="14" t="n">
        <f aca="true">MATCH($A78,OFFSET(INDIRECT(Misc!$A$7&amp;"A2"),0,0,INDIRECT(Misc!$A$5&amp;"B6"),1),0)</f>
        <v>72</v>
      </c>
      <c r="D78" s="14"/>
    </row>
    <row r="79" customFormat="false" ht="12.8" hidden="false" customHeight="false" outlineLevel="0" collapsed="false">
      <c r="A79" s="10" t="s">
        <v>121</v>
      </c>
      <c r="B79" s="13"/>
      <c r="C79" s="3" t="n">
        <f aca="true">MATCH($A79,OFFSET(INDIRECT(Misc!$A$7&amp;"A2"),0,0,INDIRECT(Misc!$A$5&amp;"B6"),1),0)</f>
        <v>73</v>
      </c>
    </row>
    <row r="80" customFormat="false" ht="12.8" hidden="false" customHeight="false" outlineLevel="0" collapsed="false">
      <c r="A80" s="10" t="s">
        <v>122</v>
      </c>
      <c r="B80" s="13"/>
      <c r="C80" s="14" t="n">
        <f aca="true">MATCH($A80,OFFSET(INDIRECT(Misc!$A$7&amp;"A2"),0,0,INDIRECT(Misc!$A$5&amp;"B6"),1),0)</f>
        <v>74</v>
      </c>
      <c r="D80" s="14"/>
    </row>
    <row r="81" customFormat="false" ht="12.8" hidden="false" customHeight="false" outlineLevel="0" collapsed="false">
      <c r="A81" s="10" t="s">
        <v>123</v>
      </c>
      <c r="B81" s="13"/>
      <c r="C81" s="3" t="n">
        <f aca="true">MATCH($A81,OFFSET(INDIRECT(Misc!$A$7&amp;"A2"),0,0,INDIRECT(Misc!$A$5&amp;"B6"),1),0)</f>
        <v>75</v>
      </c>
    </row>
    <row r="82" customFormat="false" ht="12.8" hidden="false" customHeight="false" outlineLevel="0" collapsed="false">
      <c r="A82" s="10" t="s">
        <v>124</v>
      </c>
      <c r="B82" s="13"/>
      <c r="C82" s="3" t="n">
        <f aca="true">MATCH($A82,OFFSET(INDIRECT(Misc!$A$7&amp;"A2"),0,0,INDIRECT(Misc!$A$5&amp;"B6"),1),0)</f>
        <v>76</v>
      </c>
    </row>
    <row r="83" customFormat="false" ht="12.8" hidden="false" customHeight="false" outlineLevel="0" collapsed="false">
      <c r="A83" s="10" t="s">
        <v>125</v>
      </c>
      <c r="B83" s="13"/>
      <c r="C83" s="3" t="n">
        <f aca="true">MATCH($A83,OFFSET(INDIRECT(Misc!$A$7&amp;"A2"),0,0,INDIRECT(Misc!$A$5&amp;"B6"),1),0)</f>
        <v>77</v>
      </c>
    </row>
    <row r="84" customFormat="false" ht="12.8" hidden="false" customHeight="false" outlineLevel="0" collapsed="false">
      <c r="A84" s="10" t="s">
        <v>126</v>
      </c>
      <c r="B84" s="13"/>
      <c r="C84" s="3" t="n">
        <f aca="true">MATCH($A84,OFFSET(INDIRECT(Misc!$A$7&amp;"A2"),0,0,INDIRECT(Misc!$A$5&amp;"B6"),1),0)</f>
        <v>78</v>
      </c>
    </row>
    <row r="85" customFormat="false" ht="12.8" hidden="false" customHeight="false" outlineLevel="0" collapsed="false">
      <c r="A85" s="10" t="s">
        <v>127</v>
      </c>
      <c r="B85" s="13"/>
      <c r="C85" s="3" t="n">
        <f aca="true">MATCH($A85,OFFSET(INDIRECT(Misc!$A$7&amp;"A2"),0,0,INDIRECT(Misc!$A$5&amp;"B6"),1),0)</f>
        <v>79</v>
      </c>
    </row>
    <row r="86" customFormat="false" ht="12.8" hidden="false" customHeight="false" outlineLevel="0" collapsed="false">
      <c r="A86" s="10" t="s">
        <v>128</v>
      </c>
      <c r="B86" s="13"/>
      <c r="C86" s="14" t="n">
        <f aca="true">MATCH($A86,OFFSET(INDIRECT(Misc!$A$7&amp;"A2"),0,0,INDIRECT(Misc!$A$5&amp;"B6"),1),0)</f>
        <v>80</v>
      </c>
      <c r="D86" s="14"/>
    </row>
    <row r="87" customFormat="false" ht="12.8" hidden="false" customHeight="false" outlineLevel="0" collapsed="false">
      <c r="A87" s="10" t="s">
        <v>129</v>
      </c>
      <c r="B87" s="13"/>
      <c r="C87" s="14" t="n">
        <f aca="true">MATCH($A87,OFFSET(INDIRECT(Misc!$A$7&amp;"A2"),0,0,INDIRECT(Misc!$A$5&amp;"B6"),1),0)</f>
        <v>81</v>
      </c>
      <c r="D87" s="14"/>
      <c r="E87" s="15"/>
    </row>
    <row r="88" customFormat="false" ht="12.8" hidden="false" customHeight="false" outlineLevel="0" collapsed="false">
      <c r="A88" s="10" t="s">
        <v>130</v>
      </c>
      <c r="B88" s="13"/>
      <c r="C88" s="14" t="n">
        <f aca="true">MATCH($A88,OFFSET(INDIRECT(Misc!$A$7&amp;"A2"),0,0,INDIRECT(Misc!$A$5&amp;"B6"),1),0)</f>
        <v>82</v>
      </c>
      <c r="D88" s="14"/>
      <c r="E88" s="15"/>
    </row>
    <row r="89" customFormat="false" ht="12.8" hidden="false" customHeight="false" outlineLevel="0" collapsed="false">
      <c r="A89" s="10" t="s">
        <v>131</v>
      </c>
      <c r="B89" s="13"/>
      <c r="C89" s="3" t="n">
        <f aca="true">MATCH($A89,OFFSET(INDIRECT(Misc!$A$7&amp;"A2"),0,0,INDIRECT(Misc!$A$5&amp;"B6"),1),0)</f>
        <v>83</v>
      </c>
      <c r="D89" s="14"/>
      <c r="E89" s="15"/>
    </row>
    <row r="90" customFormat="false" ht="12.8" hidden="false" customHeight="false" outlineLevel="0" collapsed="false">
      <c r="A90" s="10" t="s">
        <v>132</v>
      </c>
      <c r="B90" s="13"/>
      <c r="C90" s="3" t="n">
        <f aca="true">MATCH($A90,OFFSET(INDIRECT(Misc!$A$7&amp;"A2"),0,0,INDIRECT(Misc!$A$5&amp;"B6"),1),0)</f>
        <v>84</v>
      </c>
      <c r="D90" s="14"/>
      <c r="E90" s="15"/>
    </row>
    <row r="91" customFormat="false" ht="12.8" hidden="false" customHeight="false" outlineLevel="0" collapsed="false">
      <c r="A91" s="10" t="s">
        <v>133</v>
      </c>
      <c r="B91" s="13"/>
      <c r="C91" s="3" t="n">
        <f aca="true">MATCH($A91,OFFSET(INDIRECT(Misc!$A$7&amp;"A2"),0,0,INDIRECT(Misc!$A$5&amp;"B6"),1),0)</f>
        <v>85</v>
      </c>
    </row>
    <row r="92" customFormat="false" ht="12.8" hidden="false" customHeight="false" outlineLevel="0" collapsed="false">
      <c r="A92" s="10" t="s">
        <v>134</v>
      </c>
      <c r="B92" s="13"/>
      <c r="C92" s="14" t="n">
        <f aca="true">MATCH($A92,OFFSET(INDIRECT(Misc!$A$7&amp;"A2"),0,0,INDIRECT(Misc!$A$5&amp;"B6"),1),0)</f>
        <v>86</v>
      </c>
      <c r="D92" s="14"/>
    </row>
    <row r="93" customFormat="false" ht="12.8" hidden="false" customHeight="false" outlineLevel="0" collapsed="false">
      <c r="A93" s="10" t="s">
        <v>135</v>
      </c>
      <c r="B93" s="13"/>
      <c r="C93" s="3" t="n">
        <f aca="true">MATCH($A93,OFFSET(INDIRECT(Misc!$A$7&amp;"A2"),0,0,INDIRECT(Misc!$A$5&amp;"B6"),1),0)</f>
        <v>87</v>
      </c>
    </row>
    <row r="94" customFormat="false" ht="12.8" hidden="false" customHeight="false" outlineLevel="0" collapsed="false">
      <c r="A94" s="10" t="s">
        <v>136</v>
      </c>
      <c r="B94" s="13"/>
      <c r="C94" s="3" t="n">
        <f aca="true">MATCH($A94,OFFSET(INDIRECT(Misc!$A$7&amp;"A2"),0,0,INDIRECT(Misc!$A$5&amp;"B6"),1),0)</f>
        <v>88</v>
      </c>
    </row>
    <row r="95" customFormat="false" ht="12.8" hidden="false" customHeight="false" outlineLevel="0" collapsed="false">
      <c r="A95" s="10" t="s">
        <v>137</v>
      </c>
      <c r="B95" s="13"/>
      <c r="C95" s="3" t="n">
        <f aca="true">MATCH($A95,OFFSET(INDIRECT(Misc!$A$7&amp;"A2"),0,0,INDIRECT(Misc!$A$5&amp;"B6"),1),0)</f>
        <v>89</v>
      </c>
    </row>
    <row r="96" customFormat="false" ht="12.8" hidden="false" customHeight="false" outlineLevel="0" collapsed="false">
      <c r="A96" s="10" t="s">
        <v>138</v>
      </c>
      <c r="B96" s="13"/>
      <c r="C96" s="3" t="n">
        <f aca="true">MATCH($A96,OFFSET(INDIRECT(Misc!$A$7&amp;"A2"),0,0,INDIRECT(Misc!$A$5&amp;"B6"),1),0)</f>
        <v>90</v>
      </c>
    </row>
    <row r="97" customFormat="false" ht="12.8" hidden="false" customHeight="false" outlineLevel="0" collapsed="false">
      <c r="A97" s="10" t="s">
        <v>139</v>
      </c>
      <c r="B97" s="13"/>
      <c r="C97" s="14" t="n">
        <f aca="true">MATCH($A97,OFFSET(INDIRECT(Misc!$A$7&amp;"A2"),0,0,INDIRECT(Misc!$A$5&amp;"B6"),1),0)</f>
        <v>91</v>
      </c>
      <c r="D97" s="14"/>
    </row>
    <row r="98" customFormat="false" ht="12.8" hidden="false" customHeight="false" outlineLevel="0" collapsed="false">
      <c r="A98" s="10" t="s">
        <v>140</v>
      </c>
      <c r="B98" s="13"/>
      <c r="C98" s="14" t="n">
        <f aca="true">MATCH($A98,OFFSET(INDIRECT(Misc!$A$7&amp;"A2"),0,0,INDIRECT(Misc!$A$5&amp;"B6"),1),0)</f>
        <v>92</v>
      </c>
      <c r="D98" s="14"/>
    </row>
    <row r="99" customFormat="false" ht="12.8" hidden="false" customHeight="false" outlineLevel="0" collapsed="false">
      <c r="A99" s="10" t="s">
        <v>141</v>
      </c>
      <c r="B99" s="13"/>
      <c r="C99" s="14" t="n">
        <f aca="true">MATCH($A99,OFFSET(INDIRECT(Misc!$A$7&amp;"A2"),0,0,INDIRECT(Misc!$A$5&amp;"B6"),1),0)</f>
        <v>93</v>
      </c>
      <c r="D99" s="14"/>
    </row>
    <row r="100" customFormat="false" ht="12.8" hidden="false" customHeight="false" outlineLevel="0" collapsed="false">
      <c r="A100" s="10" t="s">
        <v>142</v>
      </c>
      <c r="B100" s="13"/>
      <c r="C100" s="14" t="n">
        <f aca="true">MATCH($A100,OFFSET(INDIRECT(Misc!$A$7&amp;"A2"),0,0,INDIRECT(Misc!$A$5&amp;"B6"),1),0)</f>
        <v>94</v>
      </c>
      <c r="D100" s="14"/>
    </row>
    <row r="101" customFormat="false" ht="12.8" hidden="false" customHeight="false" outlineLevel="0" collapsed="false">
      <c r="A101" s="10" t="s">
        <v>143</v>
      </c>
      <c r="B101" s="13"/>
      <c r="C101" s="14" t="n">
        <f aca="true">MATCH($A101,OFFSET(INDIRECT(Misc!$A$7&amp;"A2"),0,0,INDIRECT(Misc!$A$5&amp;"B6"),1),0)</f>
        <v>95</v>
      </c>
      <c r="D101" s="14"/>
    </row>
    <row r="102" customFormat="false" ht="12.8" hidden="false" customHeight="false" outlineLevel="0" collapsed="false">
      <c r="A102" s="10" t="s">
        <v>144</v>
      </c>
      <c r="B102" s="13"/>
      <c r="C102" s="14" t="n">
        <f aca="true">MATCH($A102,OFFSET(INDIRECT(Misc!$A$7&amp;"A2"),0,0,INDIRECT(Misc!$A$5&amp;"B6"),1),0)</f>
        <v>96</v>
      </c>
      <c r="D102" s="14"/>
    </row>
    <row r="103" customFormat="false" ht="12.8" hidden="false" customHeight="false" outlineLevel="0" collapsed="false">
      <c r="A103" s="10" t="s">
        <v>145</v>
      </c>
      <c r="B103" s="13"/>
      <c r="C103" s="3" t="n">
        <f aca="true">MATCH($A103,OFFSET(INDIRECT(Misc!$A$7&amp;"A2"),0,0,INDIRECT(Misc!$A$5&amp;"B6"),1),0)</f>
        <v>97</v>
      </c>
    </row>
    <row r="104" customFormat="false" ht="12.8" hidden="false" customHeight="false" outlineLevel="0" collapsed="false">
      <c r="A104" s="10" t="s">
        <v>146</v>
      </c>
      <c r="B104" s="13"/>
      <c r="C104" s="14" t="n">
        <f aca="true">MATCH($A104,OFFSET(INDIRECT(Misc!$A$7&amp;"A2"),0,0,INDIRECT(Misc!$A$5&amp;"B6"),1),0)</f>
        <v>98</v>
      </c>
      <c r="D104" s="14"/>
    </row>
    <row r="105" customFormat="false" ht="12.8" hidden="false" customHeight="false" outlineLevel="0" collapsed="false">
      <c r="A105" s="10" t="s">
        <v>147</v>
      </c>
      <c r="B105" s="13"/>
      <c r="C105" s="3" t="n">
        <f aca="true">MATCH($A105,OFFSET(INDIRECT(Misc!$A$7&amp;"A2"),0,0,INDIRECT(Misc!$A$5&amp;"B6"),1),0)</f>
        <v>99</v>
      </c>
    </row>
    <row r="106" customFormat="false" ht="12.8" hidden="false" customHeight="false" outlineLevel="0" collapsed="false">
      <c r="A106" s="10" t="s">
        <v>148</v>
      </c>
      <c r="B106" s="13"/>
      <c r="C106" s="3" t="n">
        <f aca="true">MATCH($A106,OFFSET(INDIRECT(Misc!$A$7&amp;"A2"),0,0,INDIRECT(Misc!$A$5&amp;"B6"),1),0)</f>
        <v>100</v>
      </c>
    </row>
    <row r="107" customFormat="false" ht="12.8" hidden="false" customHeight="false" outlineLevel="0" collapsed="false">
      <c r="A107" s="10" t="s">
        <v>149</v>
      </c>
      <c r="B107" s="13"/>
      <c r="C107" s="3" t="n">
        <f aca="true">MATCH($A107,OFFSET(INDIRECT(Misc!$A$7&amp;"A2"),0,0,INDIRECT(Misc!$A$5&amp;"B6"),1),0)</f>
        <v>101</v>
      </c>
    </row>
    <row r="108" customFormat="false" ht="12.8" hidden="false" customHeight="false" outlineLevel="0" collapsed="false">
      <c r="A108" s="10" t="s">
        <v>150</v>
      </c>
      <c r="B108" s="13"/>
      <c r="C108" s="3" t="n">
        <f aca="true">MATCH($A108,OFFSET(INDIRECT(Misc!$A$7&amp;"A2"),0,0,INDIRECT(Misc!$A$5&amp;"B6"),1),0)</f>
        <v>102</v>
      </c>
    </row>
    <row r="109" customFormat="false" ht="12.8" hidden="false" customHeight="false" outlineLevel="0" collapsed="false">
      <c r="A109" s="10" t="s">
        <v>151</v>
      </c>
      <c r="B109" s="13"/>
      <c r="C109" s="3" t="n">
        <f aca="true">MATCH($A109,OFFSET(INDIRECT(Misc!$A$7&amp;"A2"),0,0,INDIRECT(Misc!$A$5&amp;"B6"),1),0)</f>
        <v>103</v>
      </c>
    </row>
    <row r="110" customFormat="false" ht="12.8" hidden="false" customHeight="false" outlineLevel="0" collapsed="false">
      <c r="A110" s="10" t="s">
        <v>152</v>
      </c>
      <c r="B110" s="13"/>
      <c r="C110" s="3" t="n">
        <f aca="true">MATCH($A110,OFFSET(INDIRECT(Misc!$A$7&amp;"A2"),0,0,INDIRECT(Misc!$A$5&amp;"B6"),1),0)</f>
        <v>104</v>
      </c>
      <c r="D110" s="14"/>
    </row>
    <row r="111" customFormat="false" ht="12.8" hidden="false" customHeight="false" outlineLevel="0" collapsed="false">
      <c r="A111" s="10" t="s">
        <v>153</v>
      </c>
      <c r="B111" s="13"/>
      <c r="C111" s="3" t="n">
        <f aca="true">MATCH($A111,OFFSET(INDIRECT(Misc!$A$7&amp;"A2"),0,0,INDIRECT(Misc!$A$5&amp;"B6"),1),0)</f>
        <v>105</v>
      </c>
    </row>
    <row r="112" customFormat="false" ht="12.8" hidden="false" customHeight="false" outlineLevel="0" collapsed="false">
      <c r="A112" s="10" t="s">
        <v>154</v>
      </c>
      <c r="B112" s="13"/>
      <c r="C112" s="3" t="n">
        <f aca="true">MATCH($A112,OFFSET(INDIRECT(Misc!$A$7&amp;"A2"),0,0,INDIRECT(Misc!$A$5&amp;"B6"),1),0)</f>
        <v>106</v>
      </c>
    </row>
    <row r="113" customFormat="false" ht="12.8" hidden="false" customHeight="false" outlineLevel="0" collapsed="false">
      <c r="A113" s="10" t="s">
        <v>155</v>
      </c>
      <c r="B113" s="13"/>
      <c r="C113" s="3" t="n">
        <f aca="true">MATCH($A113,OFFSET(INDIRECT(Misc!$A$7&amp;"A2"),0,0,INDIRECT(Misc!$A$5&amp;"B6"),1),0)</f>
        <v>107</v>
      </c>
    </row>
    <row r="114" customFormat="false" ht="12.8" hidden="false" customHeight="false" outlineLevel="0" collapsed="false">
      <c r="A114" s="10" t="s">
        <v>156</v>
      </c>
      <c r="B114" s="13"/>
      <c r="C114" s="3" t="n">
        <f aca="true">MATCH($A114,OFFSET(INDIRECT(Misc!$A$7&amp;"A2"),0,0,INDIRECT(Misc!$A$5&amp;"B6"),1),0)</f>
        <v>108</v>
      </c>
    </row>
    <row r="115" customFormat="false" ht="12.8" hidden="false" customHeight="false" outlineLevel="0" collapsed="false">
      <c r="A115" s="10" t="s">
        <v>157</v>
      </c>
      <c r="B115" s="13"/>
      <c r="C115" s="14" t="n">
        <f aca="true">MATCH($A115,OFFSET(INDIRECT(Misc!$A$7&amp;"A2"),0,0,INDIRECT(Misc!$A$5&amp;"B6"),1),0)</f>
        <v>109</v>
      </c>
      <c r="D115" s="14"/>
    </row>
    <row r="116" customFormat="false" ht="12.8" hidden="false" customHeight="false" outlineLevel="0" collapsed="false">
      <c r="A116" s="10" t="s">
        <v>158</v>
      </c>
      <c r="B116" s="13"/>
      <c r="C116" s="14" t="n">
        <f aca="true">MATCH($A116,OFFSET(INDIRECT(Misc!$A$7&amp;"A2"),0,0,INDIRECT(Misc!$A$5&amp;"B6"),1),0)</f>
        <v>110</v>
      </c>
      <c r="D116" s="14"/>
    </row>
    <row r="117" customFormat="false" ht="12.8" hidden="false" customHeight="false" outlineLevel="0" collapsed="false">
      <c r="A117" s="10" t="s">
        <v>159</v>
      </c>
      <c r="B117" s="13"/>
      <c r="C117" s="14" t="n">
        <f aca="true">MATCH($A117,OFFSET(INDIRECT(Misc!$A$7&amp;"A2"),0,0,INDIRECT(Misc!$A$5&amp;"B6"),1),0)</f>
        <v>111</v>
      </c>
      <c r="D117" s="14"/>
    </row>
    <row r="118" customFormat="false" ht="12.8" hidden="false" customHeight="false" outlineLevel="0" collapsed="false">
      <c r="A118" s="10" t="s">
        <v>160</v>
      </c>
      <c r="B118" s="13"/>
      <c r="C118" s="14" t="n">
        <f aca="true">MATCH($A118,OFFSET(INDIRECT(Misc!$A$7&amp;"A2"),0,0,INDIRECT(Misc!$A$5&amp;"B6"),1),0)</f>
        <v>112</v>
      </c>
      <c r="D118" s="14"/>
    </row>
    <row r="119" customFormat="false" ht="12.8" hidden="false" customHeight="false" outlineLevel="0" collapsed="false">
      <c r="A119" s="10" t="s">
        <v>161</v>
      </c>
      <c r="B119" s="13"/>
      <c r="C119" s="14" t="n">
        <f aca="true">MATCH($A119,OFFSET(INDIRECT(Misc!$A$7&amp;"A2"),0,0,INDIRECT(Misc!$A$5&amp;"B6"),1),0)</f>
        <v>113</v>
      </c>
      <c r="D119" s="14"/>
    </row>
    <row r="120" customFormat="false" ht="12.8" hidden="false" customHeight="false" outlineLevel="0" collapsed="false">
      <c r="A120" s="10" t="s">
        <v>162</v>
      </c>
      <c r="B120" s="13"/>
      <c r="C120" s="14" t="n">
        <f aca="true">MATCH($A120,OFFSET(INDIRECT(Misc!$A$7&amp;"A2"),0,0,INDIRECT(Misc!$A$5&amp;"B6"),1),0)</f>
        <v>114</v>
      </c>
      <c r="D120" s="14"/>
    </row>
    <row r="121" customFormat="false" ht="12.8" hidden="false" customHeight="false" outlineLevel="0" collapsed="false">
      <c r="A121" s="10" t="s">
        <v>163</v>
      </c>
      <c r="B121" s="13"/>
      <c r="C121" s="14" t="n">
        <f aca="true">MATCH($A121,OFFSET(INDIRECT(Misc!$A$7&amp;"A2"),0,0,INDIRECT(Misc!$A$5&amp;"B6"),1),0)</f>
        <v>115</v>
      </c>
      <c r="D121" s="14"/>
    </row>
    <row r="122" customFormat="false" ht="12.8" hidden="false" customHeight="false" outlineLevel="0" collapsed="false">
      <c r="A122" s="10" t="s">
        <v>164</v>
      </c>
      <c r="B122" s="13"/>
      <c r="C122" s="14" t="n">
        <f aca="true">MATCH($A122,OFFSET(INDIRECT(Misc!$A$7&amp;"A2"),0,0,INDIRECT(Misc!$A$5&amp;"B6"),1),0)</f>
        <v>116</v>
      </c>
      <c r="D122" s="14"/>
    </row>
    <row r="123" customFormat="false" ht="12.8" hidden="false" customHeight="false" outlineLevel="0" collapsed="false">
      <c r="A123" s="10" t="s">
        <v>165</v>
      </c>
      <c r="B123" s="13"/>
      <c r="C123" s="14" t="n">
        <f aca="true">MATCH($A123,OFFSET(INDIRECT(Misc!$A$7&amp;"A2"),0,0,INDIRECT(Misc!$A$5&amp;"B6"),1),0)</f>
        <v>117</v>
      </c>
      <c r="D123" s="14"/>
    </row>
    <row r="124" customFormat="false" ht="12.8" hidden="false" customHeight="false" outlineLevel="0" collapsed="false">
      <c r="A124" s="10" t="s">
        <v>166</v>
      </c>
      <c r="B124" s="13"/>
      <c r="C124" s="14" t="n">
        <f aca="true">MATCH($A124,OFFSET(INDIRECT(Misc!$A$7&amp;"A2"),0,0,INDIRECT(Misc!$A$5&amp;"B6"),1),0)</f>
        <v>118</v>
      </c>
      <c r="D124" s="14"/>
    </row>
    <row r="125" customFormat="false" ht="12.8" hidden="false" customHeight="false" outlineLevel="0" collapsed="false">
      <c r="A125" s="10" t="s">
        <v>167</v>
      </c>
      <c r="B125" s="13"/>
      <c r="C125" s="14" t="n">
        <f aca="true">MATCH($A125,OFFSET(INDIRECT(Misc!$A$7&amp;"A2"),0,0,INDIRECT(Misc!$A$5&amp;"B6"),1),0)</f>
        <v>119</v>
      </c>
      <c r="D125" s="14"/>
    </row>
    <row r="126" customFormat="false" ht="12.8" hidden="false" customHeight="false" outlineLevel="0" collapsed="false">
      <c r="A126" s="10" t="s">
        <v>168</v>
      </c>
      <c r="B126" s="13"/>
      <c r="C126" s="14" t="n">
        <f aca="true">MATCH($A126,OFFSET(INDIRECT(Misc!$A$7&amp;"A2"),0,0,INDIRECT(Misc!$A$5&amp;"B6"),1),0)</f>
        <v>120</v>
      </c>
      <c r="D126" s="14"/>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2">
    <dataValidation allowBlank="false" operator="greaterThan" showDropDown="false" showErrorMessage="true" showInputMessage="false" sqref="B3" type="whole">
      <formula1>0</formula1>
      <formula2>0</formula2>
    </dataValidation>
    <dataValidation allowBlank="true" operator="greaterThanOrEqual" showDropDown="false" showErrorMessage="true" showInputMessage="false" sqref="B7:B126"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4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6" activeCellId="0" sqref="C6"/>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7.4"/>
    <col collapsed="false" customWidth="true" hidden="false" outlineLevel="0" max="3" min="3" style="3" width="16.14"/>
    <col collapsed="false" customWidth="false" hidden="false" outlineLevel="0" max="4" min="4" style="3" width="11.52"/>
    <col collapsed="false" customWidth="true" hidden="false" outlineLevel="0" max="5" min="5" style="3" width="13.47"/>
    <col collapsed="false" customWidth="false" hidden="false" outlineLevel="0" max="6" min="6" style="3" width="11.52"/>
    <col collapsed="false" customWidth="true" hidden="false" outlineLevel="0" max="7" min="7" style="3" width="13.1"/>
    <col collapsed="false" customWidth="true" hidden="false" outlineLevel="0" max="8" min="8" style="3" width="15.74"/>
    <col collapsed="false" customWidth="false" hidden="false" outlineLevel="0" max="9" min="9" style="3" width="11.52"/>
    <col collapsed="false" customWidth="true" hidden="false" outlineLevel="0" max="10" min="10" style="3" width="13.93"/>
    <col collapsed="false" customWidth="false" hidden="false" outlineLevel="0" max="11" min="11" style="3" width="11.52"/>
    <col collapsed="false" customWidth="true" hidden="false" outlineLevel="0" max="12" min="12" style="3" width="10.84"/>
    <col collapsed="false" customWidth="true" hidden="false" outlineLevel="0" max="13" min="13" style="3" width="12.78"/>
    <col collapsed="false" customWidth="true" hidden="false" outlineLevel="0" max="14" min="14" style="3" width="13.75"/>
    <col collapsed="false" customWidth="false" hidden="false" outlineLevel="0" max="1018" min="15" style="3" width="11.52"/>
    <col collapsed="false" customWidth="true" hidden="false" outlineLevel="0" max="1025" min="1019" style="0" width="8.67"/>
  </cols>
  <sheetData>
    <row r="1" customFormat="false" ht="15" hidden="false" customHeight="false" outlineLevel="0" collapsed="false">
      <c r="A1" s="1" t="s">
        <v>169</v>
      </c>
    </row>
    <row r="3" customFormat="false" ht="13.8" hidden="false" customHeight="false" outlineLevel="0" collapsed="false">
      <c r="A3" s="3" t="s">
        <v>46</v>
      </c>
      <c r="B3" s="8" t="n">
        <v>1000</v>
      </c>
    </row>
    <row r="4" customFormat="false" ht="12.8" hidden="false" customHeight="false" outlineLevel="0" collapsed="false">
      <c r="A4" s="3" t="s">
        <v>47</v>
      </c>
      <c r="B4" s="3" t="n">
        <f aca="true">COUNTA(OFFSET(A6,0,0,B3*4)) - COUNTIF(OFFSET(A6,0,0,B3*4), "=Name")</f>
        <v>114</v>
      </c>
    </row>
    <row r="6" customFormat="false" ht="39.55" hidden="false" customHeight="false" outlineLevel="0" collapsed="false">
      <c r="A6" s="16" t="s">
        <v>19</v>
      </c>
      <c r="B6" s="16" t="s">
        <v>170</v>
      </c>
      <c r="C6" s="16" t="s">
        <v>171</v>
      </c>
      <c r="D6" s="16" t="s">
        <v>172</v>
      </c>
      <c r="E6" s="16" t="s">
        <v>173</v>
      </c>
      <c r="G6" s="16" t="s">
        <v>174</v>
      </c>
      <c r="H6" s="16" t="s">
        <v>175</v>
      </c>
      <c r="J6" s="16" t="s">
        <v>176</v>
      </c>
      <c r="K6" s="16" t="s">
        <v>177</v>
      </c>
      <c r="L6" s="16" t="s">
        <v>178</v>
      </c>
      <c r="M6" s="16" t="s">
        <v>179</v>
      </c>
      <c r="N6" s="16" t="s">
        <v>180</v>
      </c>
      <c r="O6" s="16" t="s">
        <v>181</v>
      </c>
      <c r="P6" s="16" t="s">
        <v>182</v>
      </c>
      <c r="Q6" s="16" t="s">
        <v>183</v>
      </c>
      <c r="S6" s="16" t="s">
        <v>184</v>
      </c>
      <c r="T6" s="16" t="s">
        <v>185</v>
      </c>
    </row>
    <row r="7" customFormat="false" ht="15.8" hidden="false" customHeight="false" outlineLevel="0" collapsed="false">
      <c r="A7" s="10" t="s">
        <v>186</v>
      </c>
      <c r="B7" s="10" t="s">
        <v>50</v>
      </c>
      <c r="C7" s="10" t="s">
        <v>52</v>
      </c>
      <c r="D7" s="11" t="n">
        <v>12</v>
      </c>
      <c r="E7" s="11" t="n">
        <v>0</v>
      </c>
      <c r="G7" s="3" t="n">
        <f aca="false">MATCH(TRUE(),INDEX(ISBLANK(H8:$AMJ8),0,0),0)-1</f>
        <v>1</v>
      </c>
      <c r="H7" s="8" t="s">
        <v>187</v>
      </c>
      <c r="J7" s="3" t="n">
        <f aca="false">MATCH(TRUE(),INDEX(ISBLANK(K8:$AMJ8),0,0),0)-1</f>
        <v>0</v>
      </c>
      <c r="K7" s="8"/>
      <c r="L7" s="17"/>
      <c r="M7" s="13" t="s">
        <v>11</v>
      </c>
      <c r="N7" s="17" t="n">
        <v>1</v>
      </c>
      <c r="O7" s="13" t="s">
        <v>11</v>
      </c>
      <c r="P7" s="3" t="n">
        <f aca="false">MATCH(TRUE(),INDEX(ISBLANK(Q7:$AMJ7),0,0),0)-1</f>
        <v>1</v>
      </c>
      <c r="Q7" s="18" t="n">
        <v>1</v>
      </c>
      <c r="S7" s="3" t="n">
        <f aca="false">MATCH(TRUE(),INDEX(ISBLANK(T8:$AMJ8),0,0),0)-1</f>
        <v>0</v>
      </c>
      <c r="T7" s="8"/>
    </row>
    <row r="8" customFormat="false" ht="12.8" hidden="false" customHeight="false" outlineLevel="0" collapsed="false">
      <c r="A8" s="0"/>
      <c r="B8" s="0"/>
      <c r="C8" s="0"/>
      <c r="G8" s="0"/>
      <c r="H8" s="8" t="s">
        <v>188</v>
      </c>
      <c r="K8" s="8"/>
      <c r="T8" s="8"/>
    </row>
    <row r="9" customFormat="false" ht="12.8" hidden="false" customHeight="false" outlineLevel="0" collapsed="false">
      <c r="A9" s="0"/>
      <c r="B9" s="0"/>
      <c r="C9" s="0"/>
      <c r="G9" s="0"/>
      <c r="H9" s="11" t="n">
        <v>2</v>
      </c>
      <c r="K9" s="8"/>
    </row>
    <row r="10" customFormat="false" ht="39.75" hidden="false" customHeight="false" outlineLevel="0" collapsed="false">
      <c r="A10" s="16" t="s">
        <v>19</v>
      </c>
      <c r="B10" s="16" t="s">
        <v>170</v>
      </c>
      <c r="C10" s="16" t="s">
        <v>171</v>
      </c>
      <c r="D10" s="16" t="s">
        <v>172</v>
      </c>
      <c r="E10" s="16" t="s">
        <v>173</v>
      </c>
      <c r="G10" s="16" t="s">
        <v>174</v>
      </c>
      <c r="H10" s="16" t="s">
        <v>175</v>
      </c>
      <c r="J10" s="16" t="s">
        <v>176</v>
      </c>
      <c r="K10" s="16" t="s">
        <v>177</v>
      </c>
      <c r="L10" s="16" t="s">
        <v>178</v>
      </c>
      <c r="M10" s="16" t="s">
        <v>179</v>
      </c>
      <c r="N10" s="16" t="s">
        <v>180</v>
      </c>
      <c r="O10" s="16" t="s">
        <v>181</v>
      </c>
      <c r="P10" s="16" t="s">
        <v>182</v>
      </c>
      <c r="Q10" s="16" t="s">
        <v>183</v>
      </c>
      <c r="S10" s="16" t="s">
        <v>184</v>
      </c>
      <c r="T10" s="16" t="s">
        <v>185</v>
      </c>
    </row>
    <row r="11" customFormat="false" ht="15.8" hidden="false" customHeight="false" outlineLevel="0" collapsed="false">
      <c r="A11" s="10" t="s">
        <v>186</v>
      </c>
      <c r="B11" s="10" t="s">
        <v>56</v>
      </c>
      <c r="C11" s="10" t="s">
        <v>58</v>
      </c>
      <c r="D11" s="11" t="n">
        <v>12</v>
      </c>
      <c r="E11" s="11" t="n">
        <v>0</v>
      </c>
      <c r="G11" s="3" t="n">
        <f aca="false">MATCH(TRUE(),INDEX(ISBLANK(H12:$AMJ12),0,0),0)-1</f>
        <v>1</v>
      </c>
      <c r="H11" s="8" t="s">
        <v>187</v>
      </c>
      <c r="J11" s="3" t="n">
        <f aca="false">MATCH(TRUE(),INDEX(ISBLANK(K12:$AMJ12),0,0),0)-1</f>
        <v>0</v>
      </c>
      <c r="K11" s="8"/>
      <c r="L11" s="17"/>
      <c r="M11" s="13" t="s">
        <v>11</v>
      </c>
      <c r="N11" s="17" t="n">
        <v>1</v>
      </c>
      <c r="O11" s="13" t="s">
        <v>11</v>
      </c>
      <c r="P11" s="3" t="n">
        <f aca="false">MATCH(TRUE(),INDEX(ISBLANK(Q11:$AMJ11),0,0),0)-1</f>
        <v>1</v>
      </c>
      <c r="Q11" s="18" t="n">
        <v>1</v>
      </c>
      <c r="S11" s="3" t="n">
        <f aca="false">MATCH(TRUE(),INDEX(ISBLANK(T12:$AMJ12),0,0),0)-1</f>
        <v>0</v>
      </c>
      <c r="T11" s="8"/>
    </row>
    <row r="12" customFormat="false" ht="12.8" hidden="false" customHeight="false" outlineLevel="0" collapsed="false">
      <c r="A12" s="0"/>
      <c r="B12" s="0"/>
      <c r="C12" s="0"/>
      <c r="G12" s="0"/>
      <c r="H12" s="8" t="s">
        <v>188</v>
      </c>
      <c r="K12" s="8"/>
      <c r="T12" s="8"/>
    </row>
    <row r="13" customFormat="false" ht="12.8" hidden="false" customHeight="false" outlineLevel="0" collapsed="false">
      <c r="A13" s="0"/>
      <c r="B13" s="0"/>
      <c r="C13" s="0"/>
      <c r="G13" s="0"/>
      <c r="H13" s="11" t="n">
        <v>0</v>
      </c>
      <c r="K13" s="8"/>
    </row>
    <row r="14" customFormat="false" ht="39.55" hidden="false" customHeight="false" outlineLevel="0" collapsed="false">
      <c r="A14" s="16" t="s">
        <v>19</v>
      </c>
      <c r="B14" s="16" t="s">
        <v>170</v>
      </c>
      <c r="C14" s="16" t="s">
        <v>171</v>
      </c>
      <c r="D14" s="16" t="s">
        <v>172</v>
      </c>
      <c r="E14" s="16" t="s">
        <v>173</v>
      </c>
      <c r="G14" s="16" t="s">
        <v>174</v>
      </c>
      <c r="H14" s="16" t="s">
        <v>175</v>
      </c>
      <c r="J14" s="16" t="s">
        <v>176</v>
      </c>
      <c r="K14" s="16" t="s">
        <v>177</v>
      </c>
      <c r="L14" s="16" t="s">
        <v>178</v>
      </c>
      <c r="M14" s="16" t="s">
        <v>179</v>
      </c>
      <c r="N14" s="16" t="s">
        <v>180</v>
      </c>
      <c r="O14" s="16" t="s">
        <v>181</v>
      </c>
      <c r="P14" s="16" t="s">
        <v>182</v>
      </c>
      <c r="Q14" s="16" t="s">
        <v>183</v>
      </c>
      <c r="S14" s="16" t="s">
        <v>184</v>
      </c>
      <c r="T14" s="16" t="s">
        <v>185</v>
      </c>
    </row>
    <row r="15" customFormat="false" ht="15.8" hidden="false" customHeight="false" outlineLevel="0" collapsed="false">
      <c r="A15" s="10" t="s">
        <v>186</v>
      </c>
      <c r="B15" s="10" t="s">
        <v>61</v>
      </c>
      <c r="C15" s="10" t="s">
        <v>63</v>
      </c>
      <c r="D15" s="11" t="n">
        <v>12</v>
      </c>
      <c r="E15" s="11" t="n">
        <v>0</v>
      </c>
      <c r="G15" s="3" t="n">
        <f aca="false">MATCH(TRUE(),INDEX(ISBLANK(H16:$AMJ16),0,0),0)-1</f>
        <v>1</v>
      </c>
      <c r="H15" s="8" t="s">
        <v>187</v>
      </c>
      <c r="J15" s="3" t="n">
        <f aca="false">MATCH(TRUE(),INDEX(ISBLANK(K16:$AMJ16),0,0),0)-1</f>
        <v>0</v>
      </c>
      <c r="K15" s="8"/>
      <c r="L15" s="17"/>
      <c r="M15" s="13" t="s">
        <v>11</v>
      </c>
      <c r="N15" s="17" t="n">
        <v>1</v>
      </c>
      <c r="O15" s="13" t="s">
        <v>11</v>
      </c>
      <c r="P15" s="3" t="n">
        <f aca="false">MATCH(TRUE(),INDEX(ISBLANK(Q15:$AMJ15),0,0),0)-1</f>
        <v>1</v>
      </c>
      <c r="Q15" s="18" t="n">
        <v>1</v>
      </c>
      <c r="S15" s="3" t="n">
        <f aca="false">MATCH(TRUE(),INDEX(ISBLANK(T16:$AMJ16),0,0),0)-1</f>
        <v>0</v>
      </c>
      <c r="T15" s="8"/>
    </row>
    <row r="16" customFormat="false" ht="12.8" hidden="false" customHeight="false" outlineLevel="0" collapsed="false">
      <c r="A16" s="0"/>
      <c r="B16" s="0"/>
      <c r="C16" s="0"/>
      <c r="G16" s="0"/>
      <c r="H16" s="8" t="s">
        <v>188</v>
      </c>
      <c r="K16" s="8"/>
      <c r="T16" s="8"/>
    </row>
    <row r="17" customFormat="false" ht="12.8" hidden="false" customHeight="false" outlineLevel="0" collapsed="false">
      <c r="A17" s="0"/>
      <c r="B17" s="0"/>
      <c r="C17" s="0"/>
      <c r="G17" s="0"/>
      <c r="H17" s="11" t="n">
        <v>1</v>
      </c>
      <c r="K17" s="8"/>
    </row>
    <row r="18" customFormat="false" ht="39.55" hidden="false" customHeight="false" outlineLevel="0" collapsed="false">
      <c r="A18" s="16" t="s">
        <v>19</v>
      </c>
      <c r="B18" s="16" t="s">
        <v>170</v>
      </c>
      <c r="C18" s="16" t="s">
        <v>171</v>
      </c>
      <c r="D18" s="16" t="s">
        <v>172</v>
      </c>
      <c r="E18" s="16" t="s">
        <v>173</v>
      </c>
      <c r="G18" s="16" t="s">
        <v>174</v>
      </c>
      <c r="H18" s="16" t="s">
        <v>175</v>
      </c>
      <c r="J18" s="16" t="s">
        <v>176</v>
      </c>
      <c r="K18" s="16" t="s">
        <v>177</v>
      </c>
      <c r="L18" s="16" t="s">
        <v>178</v>
      </c>
      <c r="M18" s="16" t="s">
        <v>179</v>
      </c>
      <c r="N18" s="16" t="s">
        <v>180</v>
      </c>
      <c r="O18" s="16" t="s">
        <v>181</v>
      </c>
      <c r="P18" s="16" t="s">
        <v>182</v>
      </c>
      <c r="Q18" s="16" t="s">
        <v>183</v>
      </c>
      <c r="S18" s="16" t="s">
        <v>184</v>
      </c>
      <c r="T18" s="16" t="s">
        <v>185</v>
      </c>
    </row>
    <row r="19" customFormat="false" ht="15.8" hidden="false" customHeight="false" outlineLevel="0" collapsed="false">
      <c r="A19" s="10" t="s">
        <v>186</v>
      </c>
      <c r="B19" s="10" t="s">
        <v>67</v>
      </c>
      <c r="C19" s="10" t="s">
        <v>69</v>
      </c>
      <c r="D19" s="11" t="n">
        <v>12</v>
      </c>
      <c r="E19" s="11" t="n">
        <v>0</v>
      </c>
      <c r="G19" s="3" t="n">
        <f aca="false">MATCH(TRUE(),INDEX(ISBLANK(H20:$AMJ20),0,0),0)-1</f>
        <v>1</v>
      </c>
      <c r="H19" s="8" t="s">
        <v>187</v>
      </c>
      <c r="J19" s="3" t="n">
        <f aca="false">MATCH(TRUE(),INDEX(ISBLANK(K20:$AMJ20),0,0),0)-1</f>
        <v>0</v>
      </c>
      <c r="K19" s="8"/>
      <c r="L19" s="17"/>
      <c r="M19" s="13" t="s">
        <v>11</v>
      </c>
      <c r="N19" s="17" t="n">
        <v>1</v>
      </c>
      <c r="O19" s="13" t="s">
        <v>11</v>
      </c>
      <c r="P19" s="3" t="n">
        <f aca="false">MATCH(TRUE(),INDEX(ISBLANK(Q19:$AMJ19),0,0),0)-1</f>
        <v>1</v>
      </c>
      <c r="Q19" s="18" t="n">
        <v>1</v>
      </c>
      <c r="S19" s="3" t="n">
        <f aca="false">MATCH(TRUE(),INDEX(ISBLANK(T20:$AMJ20),0,0),0)-1</f>
        <v>0</v>
      </c>
      <c r="T19" s="8"/>
    </row>
    <row r="20" customFormat="false" ht="12.8" hidden="false" customHeight="false" outlineLevel="0" collapsed="false">
      <c r="A20" s="0"/>
      <c r="B20" s="0"/>
      <c r="C20" s="0"/>
      <c r="G20" s="0"/>
      <c r="H20" s="8" t="s">
        <v>188</v>
      </c>
      <c r="K20" s="8"/>
      <c r="T20" s="8"/>
    </row>
    <row r="21" customFormat="false" ht="12.8" hidden="false" customHeight="false" outlineLevel="0" collapsed="false">
      <c r="A21" s="0"/>
      <c r="B21" s="0"/>
      <c r="C21" s="0"/>
      <c r="G21" s="0"/>
      <c r="H21" s="11" t="n">
        <v>2</v>
      </c>
      <c r="K21" s="8"/>
    </row>
    <row r="22" customFormat="false" ht="39.55" hidden="false" customHeight="false" outlineLevel="0" collapsed="false">
      <c r="A22" s="16" t="s">
        <v>19</v>
      </c>
      <c r="B22" s="16" t="s">
        <v>170</v>
      </c>
      <c r="C22" s="16" t="s">
        <v>171</v>
      </c>
      <c r="D22" s="16" t="s">
        <v>172</v>
      </c>
      <c r="E22" s="16" t="s">
        <v>173</v>
      </c>
      <c r="G22" s="16" t="s">
        <v>174</v>
      </c>
      <c r="H22" s="16" t="s">
        <v>175</v>
      </c>
      <c r="J22" s="16" t="s">
        <v>176</v>
      </c>
      <c r="K22" s="16" t="s">
        <v>177</v>
      </c>
      <c r="L22" s="16" t="s">
        <v>178</v>
      </c>
      <c r="M22" s="16" t="s">
        <v>179</v>
      </c>
      <c r="N22" s="16" t="s">
        <v>180</v>
      </c>
      <c r="O22" s="16" t="s">
        <v>181</v>
      </c>
      <c r="P22" s="16" t="s">
        <v>182</v>
      </c>
      <c r="Q22" s="16" t="s">
        <v>183</v>
      </c>
      <c r="S22" s="16" t="s">
        <v>184</v>
      </c>
      <c r="T22" s="16" t="s">
        <v>185</v>
      </c>
    </row>
    <row r="23" customFormat="false" ht="15.8" hidden="false" customHeight="false" outlineLevel="0" collapsed="false">
      <c r="A23" s="10" t="s">
        <v>186</v>
      </c>
      <c r="B23" s="10" t="s">
        <v>73</v>
      </c>
      <c r="C23" s="10" t="s">
        <v>75</v>
      </c>
      <c r="D23" s="11" t="n">
        <v>12</v>
      </c>
      <c r="E23" s="11" t="n">
        <v>0</v>
      </c>
      <c r="G23" s="3" t="n">
        <f aca="false">MATCH(TRUE(),INDEX(ISBLANK(H24:$AMJ24),0,0),0)-1</f>
        <v>1</v>
      </c>
      <c r="H23" s="8" t="s">
        <v>187</v>
      </c>
      <c r="J23" s="3" t="n">
        <f aca="false">MATCH(TRUE(),INDEX(ISBLANK(K24:$AMJ24),0,0),0)-1</f>
        <v>0</v>
      </c>
      <c r="K23" s="8"/>
      <c r="L23" s="17"/>
      <c r="M23" s="13" t="s">
        <v>11</v>
      </c>
      <c r="N23" s="17" t="n">
        <v>1</v>
      </c>
      <c r="O23" s="13" t="s">
        <v>11</v>
      </c>
      <c r="P23" s="3" t="n">
        <f aca="false">MATCH(TRUE(),INDEX(ISBLANK(Q23:$AMJ23),0,0),0)-1</f>
        <v>1</v>
      </c>
      <c r="Q23" s="18" t="n">
        <v>1</v>
      </c>
      <c r="S23" s="3" t="n">
        <f aca="false">MATCH(TRUE(),INDEX(ISBLANK(T24:$AMJ24),0,0),0)-1</f>
        <v>0</v>
      </c>
      <c r="T23" s="8"/>
    </row>
    <row r="24" customFormat="false" ht="12.8" hidden="false" customHeight="false" outlineLevel="0" collapsed="false">
      <c r="A24" s="0"/>
      <c r="B24" s="0"/>
      <c r="C24" s="0"/>
      <c r="G24" s="0"/>
      <c r="H24" s="8" t="s">
        <v>188</v>
      </c>
      <c r="K24" s="8"/>
      <c r="T24" s="8"/>
    </row>
    <row r="25" customFormat="false" ht="12.8" hidden="false" customHeight="false" outlineLevel="0" collapsed="false">
      <c r="A25" s="0"/>
      <c r="B25" s="0"/>
      <c r="C25" s="0"/>
      <c r="G25" s="0"/>
      <c r="H25" s="11" t="n">
        <v>1</v>
      </c>
      <c r="K25" s="8"/>
    </row>
    <row r="26" customFormat="false" ht="39.55" hidden="false" customHeight="false" outlineLevel="0" collapsed="false">
      <c r="A26" s="16" t="s">
        <v>19</v>
      </c>
      <c r="B26" s="16" t="s">
        <v>170</v>
      </c>
      <c r="C26" s="16" t="s">
        <v>171</v>
      </c>
      <c r="D26" s="16" t="s">
        <v>172</v>
      </c>
      <c r="E26" s="16" t="s">
        <v>173</v>
      </c>
      <c r="G26" s="16" t="s">
        <v>174</v>
      </c>
      <c r="H26" s="16" t="s">
        <v>175</v>
      </c>
      <c r="J26" s="16" t="s">
        <v>176</v>
      </c>
      <c r="K26" s="16" t="s">
        <v>177</v>
      </c>
      <c r="L26" s="16" t="s">
        <v>178</v>
      </c>
      <c r="M26" s="16" t="s">
        <v>179</v>
      </c>
      <c r="N26" s="16" t="s">
        <v>180</v>
      </c>
      <c r="O26" s="16" t="s">
        <v>181</v>
      </c>
      <c r="P26" s="16" t="s">
        <v>182</v>
      </c>
      <c r="Q26" s="16" t="s">
        <v>183</v>
      </c>
      <c r="S26" s="16" t="s">
        <v>184</v>
      </c>
      <c r="T26" s="16" t="s">
        <v>185</v>
      </c>
    </row>
    <row r="27" customFormat="false" ht="15.8" hidden="false" customHeight="false" outlineLevel="0" collapsed="false">
      <c r="A27" s="10" t="s">
        <v>186</v>
      </c>
      <c r="B27" s="10" t="s">
        <v>79</v>
      </c>
      <c r="C27" s="10" t="s">
        <v>81</v>
      </c>
      <c r="D27" s="11" t="n">
        <v>12</v>
      </c>
      <c r="E27" s="11" t="n">
        <v>0</v>
      </c>
      <c r="G27" s="3" t="n">
        <f aca="false">MATCH(TRUE(),INDEX(ISBLANK(H28:$AMJ28),0,0),0)-1</f>
        <v>1</v>
      </c>
      <c r="H27" s="8" t="s">
        <v>187</v>
      </c>
      <c r="J27" s="3" t="n">
        <f aca="false">MATCH(TRUE(),INDEX(ISBLANK(K28:$AMJ28),0,0),0)-1</f>
        <v>0</v>
      </c>
      <c r="K27" s="8"/>
      <c r="L27" s="17"/>
      <c r="M27" s="13" t="s">
        <v>11</v>
      </c>
      <c r="N27" s="17" t="n">
        <v>1</v>
      </c>
      <c r="O27" s="13" t="s">
        <v>11</v>
      </c>
      <c r="P27" s="3" t="n">
        <f aca="false">MATCH(TRUE(),INDEX(ISBLANK(Q27:$AMJ27),0,0),0)-1</f>
        <v>1</v>
      </c>
      <c r="Q27" s="18" t="n">
        <v>1</v>
      </c>
      <c r="S27" s="3" t="n">
        <f aca="false">MATCH(TRUE(),INDEX(ISBLANK(T28:$AMJ28),0,0),0)-1</f>
        <v>0</v>
      </c>
      <c r="T27" s="8"/>
    </row>
    <row r="28" customFormat="false" ht="12.8" hidden="false" customHeight="false" outlineLevel="0" collapsed="false">
      <c r="A28" s="0"/>
      <c r="B28" s="0"/>
      <c r="C28" s="0"/>
      <c r="G28" s="0"/>
      <c r="H28" s="8" t="s">
        <v>188</v>
      </c>
      <c r="K28" s="8"/>
      <c r="T28" s="8"/>
    </row>
    <row r="29" customFormat="false" ht="12.8" hidden="false" customHeight="false" outlineLevel="0" collapsed="false">
      <c r="A29" s="0"/>
      <c r="B29" s="0"/>
      <c r="C29" s="0"/>
      <c r="G29" s="0"/>
      <c r="H29" s="11" t="n">
        <v>1</v>
      </c>
      <c r="K29" s="8"/>
    </row>
    <row r="30" customFormat="false" ht="39.55" hidden="false" customHeight="false" outlineLevel="0" collapsed="false">
      <c r="A30" s="16" t="s">
        <v>19</v>
      </c>
      <c r="B30" s="16" t="s">
        <v>170</v>
      </c>
      <c r="C30" s="16" t="s">
        <v>171</v>
      </c>
      <c r="D30" s="16" t="s">
        <v>172</v>
      </c>
      <c r="E30" s="16" t="s">
        <v>173</v>
      </c>
      <c r="G30" s="16" t="s">
        <v>174</v>
      </c>
      <c r="H30" s="16" t="s">
        <v>175</v>
      </c>
      <c r="J30" s="16" t="s">
        <v>176</v>
      </c>
      <c r="K30" s="16" t="s">
        <v>177</v>
      </c>
      <c r="L30" s="16" t="s">
        <v>178</v>
      </c>
      <c r="M30" s="16" t="s">
        <v>179</v>
      </c>
      <c r="N30" s="16" t="s">
        <v>180</v>
      </c>
      <c r="O30" s="16" t="s">
        <v>181</v>
      </c>
      <c r="P30" s="16" t="s">
        <v>182</v>
      </c>
      <c r="Q30" s="16" t="s">
        <v>183</v>
      </c>
      <c r="S30" s="16" t="s">
        <v>184</v>
      </c>
      <c r="T30" s="16" t="s">
        <v>185</v>
      </c>
    </row>
    <row r="31" customFormat="false" ht="15.8" hidden="false" customHeight="false" outlineLevel="0" collapsed="false">
      <c r="A31" s="10" t="s">
        <v>186</v>
      </c>
      <c r="B31" s="10" t="s">
        <v>85</v>
      </c>
      <c r="C31" s="10" t="s">
        <v>87</v>
      </c>
      <c r="D31" s="11" t="n">
        <v>12</v>
      </c>
      <c r="E31" s="11" t="n">
        <v>0</v>
      </c>
      <c r="G31" s="3" t="n">
        <f aca="false">MATCH(TRUE(),INDEX(ISBLANK(H32:$AMJ32),0,0),0)-1</f>
        <v>1</v>
      </c>
      <c r="H31" s="8" t="s">
        <v>187</v>
      </c>
      <c r="J31" s="3" t="n">
        <f aca="false">MATCH(TRUE(),INDEX(ISBLANK(K32:$AMJ32),0,0),0)-1</f>
        <v>0</v>
      </c>
      <c r="K31" s="8"/>
      <c r="L31" s="17"/>
      <c r="M31" s="13" t="s">
        <v>11</v>
      </c>
      <c r="N31" s="17" t="n">
        <v>1</v>
      </c>
      <c r="O31" s="13" t="s">
        <v>11</v>
      </c>
      <c r="P31" s="3" t="n">
        <f aca="false">MATCH(TRUE(),INDEX(ISBLANK(Q31:$AMJ31),0,0),0)-1</f>
        <v>1</v>
      </c>
      <c r="Q31" s="18" t="n">
        <v>1</v>
      </c>
      <c r="S31" s="3" t="n">
        <f aca="false">MATCH(TRUE(),INDEX(ISBLANK(T32:$AMJ32),0,0),0)-1</f>
        <v>0</v>
      </c>
      <c r="T31" s="8"/>
    </row>
    <row r="32" customFormat="false" ht="12.8" hidden="false" customHeight="false" outlineLevel="0" collapsed="false">
      <c r="A32" s="0"/>
      <c r="B32" s="0"/>
      <c r="C32" s="0"/>
      <c r="G32" s="0"/>
      <c r="H32" s="8" t="s">
        <v>188</v>
      </c>
      <c r="K32" s="8"/>
      <c r="T32" s="8"/>
    </row>
    <row r="33" customFormat="false" ht="12.8" hidden="false" customHeight="false" outlineLevel="0" collapsed="false">
      <c r="A33" s="0"/>
      <c r="B33" s="0"/>
      <c r="C33" s="0"/>
      <c r="G33" s="0"/>
      <c r="H33" s="11" t="n">
        <v>2</v>
      </c>
      <c r="K33" s="8"/>
    </row>
    <row r="34" customFormat="false" ht="39.55" hidden="false" customHeight="false" outlineLevel="0" collapsed="false">
      <c r="A34" s="16" t="s">
        <v>19</v>
      </c>
      <c r="B34" s="16" t="s">
        <v>170</v>
      </c>
      <c r="C34" s="16" t="s">
        <v>171</v>
      </c>
      <c r="D34" s="16" t="s">
        <v>172</v>
      </c>
      <c r="E34" s="16" t="s">
        <v>173</v>
      </c>
      <c r="G34" s="16" t="s">
        <v>174</v>
      </c>
      <c r="H34" s="16" t="s">
        <v>175</v>
      </c>
      <c r="J34" s="16" t="s">
        <v>176</v>
      </c>
      <c r="K34" s="16" t="s">
        <v>177</v>
      </c>
      <c r="L34" s="16" t="s">
        <v>178</v>
      </c>
      <c r="M34" s="16" t="s">
        <v>179</v>
      </c>
      <c r="N34" s="16" t="s">
        <v>180</v>
      </c>
      <c r="O34" s="16" t="s">
        <v>181</v>
      </c>
      <c r="P34" s="16" t="s">
        <v>182</v>
      </c>
      <c r="Q34" s="16" t="s">
        <v>183</v>
      </c>
      <c r="S34" s="16" t="s">
        <v>184</v>
      </c>
      <c r="T34" s="16" t="s">
        <v>185</v>
      </c>
    </row>
    <row r="35" customFormat="false" ht="15.8" hidden="false" customHeight="false" outlineLevel="0" collapsed="false">
      <c r="A35" s="10" t="s">
        <v>186</v>
      </c>
      <c r="B35" s="10" t="s">
        <v>91</v>
      </c>
      <c r="C35" s="10" t="s">
        <v>93</v>
      </c>
      <c r="D35" s="11" t="n">
        <v>12</v>
      </c>
      <c r="E35" s="11" t="n">
        <v>0</v>
      </c>
      <c r="G35" s="3" t="n">
        <f aca="false">MATCH(TRUE(),INDEX(ISBLANK(H36:$AMJ36),0,0),0)-1</f>
        <v>1</v>
      </c>
      <c r="H35" s="8" t="s">
        <v>187</v>
      </c>
      <c r="J35" s="3" t="n">
        <f aca="false">MATCH(TRUE(),INDEX(ISBLANK(K36:$AMJ36),0,0),0)-1</f>
        <v>0</v>
      </c>
      <c r="K35" s="8"/>
      <c r="L35" s="17"/>
      <c r="M35" s="13" t="s">
        <v>11</v>
      </c>
      <c r="N35" s="17" t="n">
        <v>1</v>
      </c>
      <c r="O35" s="13" t="s">
        <v>11</v>
      </c>
      <c r="P35" s="3" t="n">
        <f aca="false">MATCH(TRUE(),INDEX(ISBLANK(Q35:$AMJ35),0,0),0)-1</f>
        <v>1</v>
      </c>
      <c r="Q35" s="18" t="n">
        <v>1</v>
      </c>
      <c r="S35" s="3" t="n">
        <f aca="false">MATCH(TRUE(),INDEX(ISBLANK(T36:$AMJ36),0,0),0)-1</f>
        <v>0</v>
      </c>
      <c r="T35" s="8"/>
    </row>
    <row r="36" customFormat="false" ht="12.8" hidden="false" customHeight="false" outlineLevel="0" collapsed="false">
      <c r="A36" s="0"/>
      <c r="B36" s="0"/>
      <c r="C36" s="0"/>
      <c r="G36" s="0"/>
      <c r="H36" s="8" t="s">
        <v>188</v>
      </c>
      <c r="K36" s="8"/>
      <c r="T36" s="8"/>
    </row>
    <row r="37" customFormat="false" ht="12.8" hidden="false" customHeight="false" outlineLevel="0" collapsed="false">
      <c r="A37" s="0"/>
      <c r="B37" s="0"/>
      <c r="C37" s="0"/>
      <c r="G37" s="0"/>
      <c r="H37" s="11" t="n">
        <v>1</v>
      </c>
      <c r="K37" s="8"/>
    </row>
    <row r="38" customFormat="false" ht="39.55" hidden="false" customHeight="false" outlineLevel="0" collapsed="false">
      <c r="A38" s="16" t="s">
        <v>19</v>
      </c>
      <c r="B38" s="16" t="s">
        <v>170</v>
      </c>
      <c r="C38" s="16" t="s">
        <v>171</v>
      </c>
      <c r="D38" s="16" t="s">
        <v>172</v>
      </c>
      <c r="E38" s="16" t="s">
        <v>173</v>
      </c>
      <c r="G38" s="16" t="s">
        <v>174</v>
      </c>
      <c r="H38" s="16" t="s">
        <v>175</v>
      </c>
      <c r="J38" s="16" t="s">
        <v>176</v>
      </c>
      <c r="K38" s="16" t="s">
        <v>177</v>
      </c>
      <c r="L38" s="16" t="s">
        <v>178</v>
      </c>
      <c r="M38" s="16" t="s">
        <v>179</v>
      </c>
      <c r="N38" s="16" t="s">
        <v>180</v>
      </c>
      <c r="O38" s="16" t="s">
        <v>181</v>
      </c>
      <c r="P38" s="16" t="s">
        <v>182</v>
      </c>
      <c r="Q38" s="16" t="s">
        <v>183</v>
      </c>
      <c r="S38" s="16" t="s">
        <v>184</v>
      </c>
      <c r="T38" s="16" t="s">
        <v>185</v>
      </c>
    </row>
    <row r="39" customFormat="false" ht="15.8" hidden="false" customHeight="false" outlineLevel="0" collapsed="false">
      <c r="A39" s="10" t="s">
        <v>186</v>
      </c>
      <c r="B39" s="10" t="s">
        <v>97</v>
      </c>
      <c r="C39" s="10" t="s">
        <v>99</v>
      </c>
      <c r="D39" s="11" t="n">
        <v>12</v>
      </c>
      <c r="E39" s="11" t="n">
        <v>0</v>
      </c>
      <c r="G39" s="3" t="n">
        <f aca="false">MATCH(TRUE(),INDEX(ISBLANK(H40:$AMJ40),0,0),0)-1</f>
        <v>1</v>
      </c>
      <c r="H39" s="8" t="s">
        <v>187</v>
      </c>
      <c r="J39" s="3" t="n">
        <f aca="false">MATCH(TRUE(),INDEX(ISBLANK(K40:$AMJ40),0,0),0)-1</f>
        <v>0</v>
      </c>
      <c r="K39" s="8"/>
      <c r="L39" s="17"/>
      <c r="M39" s="13" t="s">
        <v>11</v>
      </c>
      <c r="N39" s="17" t="n">
        <v>1</v>
      </c>
      <c r="O39" s="13" t="s">
        <v>11</v>
      </c>
      <c r="P39" s="3" t="n">
        <f aca="false">MATCH(TRUE(),INDEX(ISBLANK(Q39:$AMJ39),0,0),0)-1</f>
        <v>1</v>
      </c>
      <c r="Q39" s="18" t="n">
        <v>1</v>
      </c>
      <c r="S39" s="3" t="n">
        <f aca="false">MATCH(TRUE(),INDEX(ISBLANK(T40:$AMJ40),0,0),0)-1</f>
        <v>0</v>
      </c>
      <c r="T39" s="8"/>
    </row>
    <row r="40" customFormat="false" ht="12.8" hidden="false" customHeight="false" outlineLevel="0" collapsed="false">
      <c r="A40" s="0"/>
      <c r="B40" s="0"/>
      <c r="C40" s="0"/>
      <c r="G40" s="0"/>
      <c r="H40" s="8" t="s">
        <v>188</v>
      </c>
      <c r="K40" s="8"/>
      <c r="T40" s="8"/>
    </row>
    <row r="41" customFormat="false" ht="12.8" hidden="false" customHeight="false" outlineLevel="0" collapsed="false">
      <c r="A41" s="0"/>
      <c r="B41" s="0"/>
      <c r="C41" s="0"/>
      <c r="G41" s="0"/>
      <c r="H41" s="11" t="n">
        <v>0</v>
      </c>
      <c r="K41" s="8"/>
    </row>
    <row r="42" customFormat="false" ht="39.55" hidden="false" customHeight="false" outlineLevel="0" collapsed="false">
      <c r="A42" s="16" t="s">
        <v>19</v>
      </c>
      <c r="B42" s="16" t="s">
        <v>170</v>
      </c>
      <c r="C42" s="16" t="s">
        <v>171</v>
      </c>
      <c r="D42" s="16" t="s">
        <v>172</v>
      </c>
      <c r="E42" s="16" t="s">
        <v>173</v>
      </c>
      <c r="G42" s="16" t="s">
        <v>174</v>
      </c>
      <c r="H42" s="16" t="s">
        <v>175</v>
      </c>
      <c r="J42" s="16" t="s">
        <v>176</v>
      </c>
      <c r="K42" s="16" t="s">
        <v>177</v>
      </c>
      <c r="L42" s="16" t="s">
        <v>178</v>
      </c>
      <c r="M42" s="16" t="s">
        <v>179</v>
      </c>
      <c r="N42" s="16" t="s">
        <v>180</v>
      </c>
      <c r="O42" s="16" t="s">
        <v>181</v>
      </c>
      <c r="P42" s="16" t="s">
        <v>182</v>
      </c>
      <c r="Q42" s="16" t="s">
        <v>183</v>
      </c>
      <c r="S42" s="16" t="s">
        <v>184</v>
      </c>
      <c r="T42" s="16" t="s">
        <v>185</v>
      </c>
    </row>
    <row r="43" customFormat="false" ht="15.8" hidden="false" customHeight="false" outlineLevel="0" collapsed="false">
      <c r="A43" s="10" t="s">
        <v>186</v>
      </c>
      <c r="B43" s="10" t="s">
        <v>103</v>
      </c>
      <c r="C43" s="10" t="s">
        <v>105</v>
      </c>
      <c r="D43" s="11" t="n">
        <v>12</v>
      </c>
      <c r="E43" s="11" t="n">
        <v>0</v>
      </c>
      <c r="G43" s="3" t="n">
        <f aca="false">MATCH(TRUE(),INDEX(ISBLANK(H44:$AMJ44),0,0),0)-1</f>
        <v>1</v>
      </c>
      <c r="H43" s="8" t="s">
        <v>187</v>
      </c>
      <c r="J43" s="3" t="n">
        <f aca="false">MATCH(TRUE(),INDEX(ISBLANK(K44:$AMJ44),0,0),0)-1</f>
        <v>0</v>
      </c>
      <c r="K43" s="8"/>
      <c r="L43" s="17"/>
      <c r="M43" s="13" t="s">
        <v>11</v>
      </c>
      <c r="N43" s="17" t="n">
        <v>1</v>
      </c>
      <c r="O43" s="13" t="s">
        <v>11</v>
      </c>
      <c r="P43" s="3" t="n">
        <f aca="false">MATCH(TRUE(),INDEX(ISBLANK(Q43:$AMJ43),0,0),0)-1</f>
        <v>1</v>
      </c>
      <c r="Q43" s="18" t="n">
        <v>1</v>
      </c>
      <c r="S43" s="3" t="n">
        <f aca="false">MATCH(TRUE(),INDEX(ISBLANK(T44:$AMJ44),0,0),0)-1</f>
        <v>0</v>
      </c>
      <c r="T43" s="8"/>
    </row>
    <row r="44" customFormat="false" ht="12.8" hidden="false" customHeight="false" outlineLevel="0" collapsed="false">
      <c r="A44" s="0"/>
      <c r="B44" s="0"/>
      <c r="C44" s="0"/>
      <c r="G44" s="0"/>
      <c r="H44" s="8" t="s">
        <v>188</v>
      </c>
      <c r="K44" s="8"/>
      <c r="T44" s="8"/>
    </row>
    <row r="45" customFormat="false" ht="12.8" hidden="false" customHeight="false" outlineLevel="0" collapsed="false">
      <c r="A45" s="0"/>
      <c r="B45" s="0"/>
      <c r="C45" s="0"/>
      <c r="G45" s="0"/>
      <c r="H45" s="11" t="n">
        <v>1</v>
      </c>
      <c r="K45" s="8"/>
    </row>
    <row r="46" customFormat="false" ht="39.55" hidden="false" customHeight="false" outlineLevel="0" collapsed="false">
      <c r="A46" s="16" t="s">
        <v>19</v>
      </c>
      <c r="B46" s="16" t="s">
        <v>170</v>
      </c>
      <c r="C46" s="16" t="s">
        <v>171</v>
      </c>
      <c r="D46" s="16" t="s">
        <v>172</v>
      </c>
      <c r="E46" s="16" t="s">
        <v>173</v>
      </c>
      <c r="G46" s="16" t="s">
        <v>174</v>
      </c>
      <c r="H46" s="16" t="s">
        <v>175</v>
      </c>
      <c r="J46" s="16" t="s">
        <v>176</v>
      </c>
      <c r="K46" s="16" t="s">
        <v>177</v>
      </c>
      <c r="L46" s="16" t="s">
        <v>178</v>
      </c>
      <c r="M46" s="16" t="s">
        <v>179</v>
      </c>
      <c r="N46" s="16" t="s">
        <v>180</v>
      </c>
      <c r="O46" s="16" t="s">
        <v>181</v>
      </c>
      <c r="P46" s="16" t="s">
        <v>182</v>
      </c>
      <c r="Q46" s="16" t="s">
        <v>183</v>
      </c>
      <c r="S46" s="16" t="s">
        <v>184</v>
      </c>
      <c r="T46" s="16" t="s">
        <v>185</v>
      </c>
    </row>
    <row r="47" customFormat="false" ht="15.8" hidden="false" customHeight="false" outlineLevel="0" collapsed="false">
      <c r="A47" s="10" t="s">
        <v>189</v>
      </c>
      <c r="B47" s="10" t="s">
        <v>109</v>
      </c>
      <c r="C47" s="10" t="s">
        <v>111</v>
      </c>
      <c r="D47" s="11" t="n">
        <v>12</v>
      </c>
      <c r="E47" s="11" t="n">
        <v>0</v>
      </c>
      <c r="G47" s="3" t="n">
        <f aca="false">MATCH(TRUE(),INDEX(ISBLANK(H48:$AMJ48),0,0),0)-1</f>
        <v>1</v>
      </c>
      <c r="H47" s="8" t="s">
        <v>187</v>
      </c>
      <c r="J47" s="3" t="n">
        <f aca="false">MATCH(TRUE(),INDEX(ISBLANK(K48:$AMJ48),0,0),0)-1</f>
        <v>0</v>
      </c>
      <c r="K47" s="8"/>
      <c r="L47" s="17"/>
      <c r="M47" s="13" t="s">
        <v>11</v>
      </c>
      <c r="N47" s="17" t="n">
        <v>1</v>
      </c>
      <c r="O47" s="13" t="s">
        <v>11</v>
      </c>
      <c r="P47" s="3" t="n">
        <f aca="false">MATCH(TRUE(),INDEX(ISBLANK(Q47:$AMJ47),0,0),0)-1</f>
        <v>1</v>
      </c>
      <c r="Q47" s="18" t="n">
        <v>1</v>
      </c>
      <c r="S47" s="3" t="n">
        <f aca="false">MATCH(TRUE(),INDEX(ISBLANK(T48:$AMJ48),0,0),0)-1</f>
        <v>0</v>
      </c>
      <c r="T47" s="8"/>
    </row>
    <row r="48" customFormat="false" ht="12.8" hidden="false" customHeight="false" outlineLevel="0" collapsed="false">
      <c r="A48" s="0"/>
      <c r="B48" s="0"/>
      <c r="C48" s="0"/>
      <c r="G48" s="0"/>
      <c r="H48" s="8" t="s">
        <v>188</v>
      </c>
      <c r="K48" s="8"/>
      <c r="T48" s="8"/>
    </row>
    <row r="49" customFormat="false" ht="12.8" hidden="false" customHeight="false" outlineLevel="0" collapsed="false">
      <c r="A49" s="0"/>
      <c r="B49" s="0"/>
      <c r="C49" s="0"/>
      <c r="G49" s="0"/>
      <c r="H49" s="11" t="n">
        <v>0</v>
      </c>
      <c r="K49" s="8"/>
    </row>
    <row r="50" customFormat="false" ht="39.55" hidden="false" customHeight="false" outlineLevel="0" collapsed="false">
      <c r="A50" s="16" t="s">
        <v>19</v>
      </c>
      <c r="B50" s="16" t="s">
        <v>170</v>
      </c>
      <c r="C50" s="16" t="s">
        <v>171</v>
      </c>
      <c r="D50" s="16" t="s">
        <v>172</v>
      </c>
      <c r="E50" s="16" t="s">
        <v>173</v>
      </c>
      <c r="G50" s="16" t="s">
        <v>174</v>
      </c>
      <c r="H50" s="16" t="s">
        <v>175</v>
      </c>
      <c r="J50" s="16" t="s">
        <v>176</v>
      </c>
      <c r="K50" s="16" t="s">
        <v>177</v>
      </c>
      <c r="L50" s="16" t="s">
        <v>178</v>
      </c>
      <c r="M50" s="16" t="s">
        <v>179</v>
      </c>
      <c r="N50" s="16" t="s">
        <v>180</v>
      </c>
      <c r="O50" s="16" t="s">
        <v>181</v>
      </c>
      <c r="P50" s="16" t="s">
        <v>182</v>
      </c>
      <c r="Q50" s="16" t="s">
        <v>183</v>
      </c>
      <c r="S50" s="16" t="s">
        <v>184</v>
      </c>
      <c r="T50" s="16" t="s">
        <v>185</v>
      </c>
    </row>
    <row r="51" customFormat="false" ht="15.8" hidden="false" customHeight="false" outlineLevel="0" collapsed="false">
      <c r="A51" s="10" t="s">
        <v>189</v>
      </c>
      <c r="B51" s="10" t="s">
        <v>121</v>
      </c>
      <c r="C51" s="10" t="s">
        <v>123</v>
      </c>
      <c r="D51" s="11" t="n">
        <v>12</v>
      </c>
      <c r="E51" s="11" t="n">
        <v>0</v>
      </c>
      <c r="G51" s="3" t="n">
        <f aca="false">MATCH(TRUE(),INDEX(ISBLANK(H52:$AMJ52),0,0),0)-1</f>
        <v>1</v>
      </c>
      <c r="H51" s="8" t="s">
        <v>187</v>
      </c>
      <c r="J51" s="3" t="n">
        <f aca="false">MATCH(TRUE(),INDEX(ISBLANK(K52:$AMJ52),0,0),0)-1</f>
        <v>0</v>
      </c>
      <c r="K51" s="8"/>
      <c r="L51" s="17"/>
      <c r="M51" s="13" t="s">
        <v>11</v>
      </c>
      <c r="N51" s="17" t="n">
        <v>1</v>
      </c>
      <c r="O51" s="13" t="s">
        <v>11</v>
      </c>
      <c r="P51" s="3" t="n">
        <f aca="false">MATCH(TRUE(),INDEX(ISBLANK(Q51:$AMJ51),0,0),0)-1</f>
        <v>1</v>
      </c>
      <c r="Q51" s="18" t="n">
        <v>1</v>
      </c>
      <c r="S51" s="3" t="n">
        <f aca="false">MATCH(TRUE(),INDEX(ISBLANK(T52:$AMJ52),0,0),0)-1</f>
        <v>0</v>
      </c>
      <c r="T51" s="8"/>
    </row>
    <row r="52" customFormat="false" ht="12.8" hidden="false" customHeight="false" outlineLevel="0" collapsed="false">
      <c r="A52" s="0"/>
      <c r="B52" s="0"/>
      <c r="C52" s="0"/>
      <c r="G52" s="0"/>
      <c r="H52" s="8" t="s">
        <v>188</v>
      </c>
      <c r="K52" s="8"/>
      <c r="T52" s="8"/>
    </row>
    <row r="53" customFormat="false" ht="12.8" hidden="false" customHeight="false" outlineLevel="0" collapsed="false">
      <c r="A53" s="0"/>
      <c r="B53" s="0"/>
      <c r="C53" s="0"/>
      <c r="G53" s="0"/>
      <c r="H53" s="11" t="n">
        <v>2</v>
      </c>
      <c r="K53" s="8"/>
    </row>
    <row r="54" customFormat="false" ht="39.55" hidden="false" customHeight="false" outlineLevel="0" collapsed="false">
      <c r="A54" s="16" t="s">
        <v>19</v>
      </c>
      <c r="B54" s="16" t="s">
        <v>170</v>
      </c>
      <c r="C54" s="16" t="s">
        <v>171</v>
      </c>
      <c r="D54" s="16" t="s">
        <v>172</v>
      </c>
      <c r="E54" s="16" t="s">
        <v>173</v>
      </c>
      <c r="G54" s="16" t="s">
        <v>174</v>
      </c>
      <c r="H54" s="16" t="s">
        <v>175</v>
      </c>
      <c r="J54" s="16" t="s">
        <v>176</v>
      </c>
      <c r="K54" s="16" t="s">
        <v>177</v>
      </c>
      <c r="L54" s="16" t="s">
        <v>178</v>
      </c>
      <c r="M54" s="16" t="s">
        <v>179</v>
      </c>
      <c r="N54" s="16" t="s">
        <v>180</v>
      </c>
      <c r="O54" s="16" t="s">
        <v>181</v>
      </c>
      <c r="P54" s="16" t="s">
        <v>182</v>
      </c>
      <c r="Q54" s="16" t="s">
        <v>183</v>
      </c>
      <c r="S54" s="16" t="s">
        <v>184</v>
      </c>
      <c r="T54" s="16" t="s">
        <v>185</v>
      </c>
    </row>
    <row r="55" customFormat="false" ht="15.8" hidden="false" customHeight="false" outlineLevel="0" collapsed="false">
      <c r="A55" s="10" t="s">
        <v>189</v>
      </c>
      <c r="B55" s="10" t="s">
        <v>127</v>
      </c>
      <c r="C55" s="10" t="s">
        <v>127</v>
      </c>
      <c r="D55" s="11" t="n">
        <v>12</v>
      </c>
      <c r="E55" s="11" t="n">
        <v>0</v>
      </c>
      <c r="G55" s="3" t="n">
        <f aca="false">MATCH(TRUE(),INDEX(ISBLANK(H56:$AMJ56),0,0),0)-1</f>
        <v>1</v>
      </c>
      <c r="H55" s="8" t="s">
        <v>187</v>
      </c>
      <c r="J55" s="3" t="n">
        <f aca="false">MATCH(TRUE(),INDEX(ISBLANK(K56:$AMJ56),0,0),0)-1</f>
        <v>0</v>
      </c>
      <c r="K55" s="8"/>
      <c r="L55" s="17"/>
      <c r="M55" s="13" t="s">
        <v>11</v>
      </c>
      <c r="N55" s="17" t="n">
        <v>1</v>
      </c>
      <c r="O55" s="13" t="s">
        <v>11</v>
      </c>
      <c r="P55" s="3" t="n">
        <f aca="false">MATCH(TRUE(),INDEX(ISBLANK(Q55:$AMJ55),0,0),0)-1</f>
        <v>1</v>
      </c>
      <c r="Q55" s="18" t="n">
        <v>1</v>
      </c>
      <c r="S55" s="3" t="n">
        <f aca="false">MATCH(TRUE(),INDEX(ISBLANK(T56:$AMJ56),0,0),0)-1</f>
        <v>0</v>
      </c>
      <c r="T55" s="8"/>
    </row>
    <row r="56" customFormat="false" ht="12.8" hidden="false" customHeight="false" outlineLevel="0" collapsed="false">
      <c r="A56" s="0"/>
      <c r="B56" s="0"/>
      <c r="C56" s="0"/>
      <c r="G56" s="0"/>
      <c r="H56" s="8" t="s">
        <v>188</v>
      </c>
      <c r="K56" s="8"/>
      <c r="T56" s="8"/>
    </row>
    <row r="57" customFormat="false" ht="12.8" hidden="false" customHeight="false" outlineLevel="0" collapsed="false">
      <c r="A57" s="0"/>
      <c r="B57" s="0"/>
      <c r="C57" s="0"/>
      <c r="G57" s="0"/>
      <c r="H57" s="11" t="n">
        <v>0</v>
      </c>
      <c r="K57" s="8"/>
    </row>
    <row r="58" customFormat="false" ht="39.55" hidden="false" customHeight="false" outlineLevel="0" collapsed="false">
      <c r="A58" s="16" t="s">
        <v>19</v>
      </c>
      <c r="B58" s="16" t="s">
        <v>170</v>
      </c>
      <c r="C58" s="16" t="s">
        <v>171</v>
      </c>
      <c r="D58" s="16" t="s">
        <v>172</v>
      </c>
      <c r="E58" s="16" t="s">
        <v>173</v>
      </c>
      <c r="G58" s="16" t="s">
        <v>174</v>
      </c>
      <c r="H58" s="16" t="s">
        <v>175</v>
      </c>
      <c r="J58" s="16" t="s">
        <v>176</v>
      </c>
      <c r="K58" s="16" t="s">
        <v>177</v>
      </c>
      <c r="L58" s="16" t="s">
        <v>178</v>
      </c>
      <c r="M58" s="16" t="s">
        <v>179</v>
      </c>
      <c r="N58" s="16" t="s">
        <v>180</v>
      </c>
      <c r="O58" s="16" t="s">
        <v>181</v>
      </c>
      <c r="P58" s="16" t="s">
        <v>182</v>
      </c>
      <c r="Q58" s="16" t="s">
        <v>183</v>
      </c>
      <c r="S58" s="16" t="s">
        <v>184</v>
      </c>
      <c r="T58" s="16" t="s">
        <v>185</v>
      </c>
    </row>
    <row r="59" customFormat="false" ht="15.8" hidden="false" customHeight="false" outlineLevel="0" collapsed="false">
      <c r="A59" s="10" t="s">
        <v>189</v>
      </c>
      <c r="B59" s="10" t="s">
        <v>133</v>
      </c>
      <c r="C59" s="10" t="s">
        <v>135</v>
      </c>
      <c r="D59" s="11" t="n">
        <v>12</v>
      </c>
      <c r="E59" s="11" t="n">
        <v>0</v>
      </c>
      <c r="G59" s="3" t="n">
        <f aca="false">MATCH(TRUE(),INDEX(ISBLANK(H60:$AMJ60),0,0),0)-1</f>
        <v>1</v>
      </c>
      <c r="H59" s="8" t="s">
        <v>187</v>
      </c>
      <c r="J59" s="3" t="n">
        <f aca="false">MATCH(TRUE(),INDEX(ISBLANK(K60:$AMJ60),0,0),0)-1</f>
        <v>0</v>
      </c>
      <c r="K59" s="8"/>
      <c r="L59" s="17"/>
      <c r="M59" s="13" t="s">
        <v>11</v>
      </c>
      <c r="N59" s="17" t="n">
        <v>1</v>
      </c>
      <c r="O59" s="13" t="s">
        <v>11</v>
      </c>
      <c r="P59" s="3" t="n">
        <f aca="false">MATCH(TRUE(),INDEX(ISBLANK(Q59:$AMJ59),0,0),0)-1</f>
        <v>1</v>
      </c>
      <c r="Q59" s="18" t="n">
        <v>1</v>
      </c>
      <c r="S59" s="3" t="n">
        <f aca="false">MATCH(TRUE(),INDEX(ISBLANK(T60:$AMJ60),0,0),0)-1</f>
        <v>0</v>
      </c>
      <c r="T59" s="8"/>
    </row>
    <row r="60" customFormat="false" ht="12.8" hidden="false" customHeight="false" outlineLevel="0" collapsed="false">
      <c r="A60" s="0"/>
      <c r="B60" s="0"/>
      <c r="C60" s="0"/>
      <c r="G60" s="0"/>
      <c r="H60" s="8" t="s">
        <v>188</v>
      </c>
      <c r="K60" s="8"/>
      <c r="T60" s="8"/>
    </row>
    <row r="61" customFormat="false" ht="12.8" hidden="false" customHeight="false" outlineLevel="0" collapsed="false">
      <c r="A61" s="0"/>
      <c r="B61" s="0"/>
      <c r="C61" s="0"/>
      <c r="G61" s="0"/>
      <c r="H61" s="11" t="n">
        <v>1</v>
      </c>
      <c r="K61" s="8"/>
    </row>
    <row r="62" customFormat="false" ht="39.55" hidden="false" customHeight="false" outlineLevel="0" collapsed="false">
      <c r="A62" s="16" t="s">
        <v>19</v>
      </c>
      <c r="B62" s="16" t="s">
        <v>170</v>
      </c>
      <c r="C62" s="16" t="s">
        <v>171</v>
      </c>
      <c r="D62" s="16" t="s">
        <v>172</v>
      </c>
      <c r="E62" s="16" t="s">
        <v>173</v>
      </c>
      <c r="G62" s="16" t="s">
        <v>174</v>
      </c>
      <c r="H62" s="16" t="s">
        <v>175</v>
      </c>
      <c r="J62" s="16" t="s">
        <v>176</v>
      </c>
      <c r="K62" s="16" t="s">
        <v>177</v>
      </c>
      <c r="L62" s="16" t="s">
        <v>178</v>
      </c>
      <c r="M62" s="16" t="s">
        <v>179</v>
      </c>
      <c r="N62" s="16" t="s">
        <v>180</v>
      </c>
      <c r="O62" s="16" t="s">
        <v>181</v>
      </c>
      <c r="P62" s="16" t="s">
        <v>182</v>
      </c>
      <c r="Q62" s="16" t="s">
        <v>183</v>
      </c>
      <c r="S62" s="16" t="s">
        <v>184</v>
      </c>
      <c r="T62" s="16" t="s">
        <v>185</v>
      </c>
    </row>
    <row r="63" customFormat="false" ht="15.8" hidden="false" customHeight="false" outlineLevel="0" collapsed="false">
      <c r="A63" s="10" t="s">
        <v>189</v>
      </c>
      <c r="B63" s="10" t="s">
        <v>145</v>
      </c>
      <c r="C63" s="10" t="s">
        <v>147</v>
      </c>
      <c r="D63" s="11" t="n">
        <v>12</v>
      </c>
      <c r="E63" s="11" t="n">
        <v>0</v>
      </c>
      <c r="G63" s="3" t="n">
        <f aca="false">MATCH(TRUE(),INDEX(ISBLANK(H64:$AMJ64),0,0),0)-1</f>
        <v>1</v>
      </c>
      <c r="H63" s="8" t="s">
        <v>187</v>
      </c>
      <c r="J63" s="3" t="n">
        <f aca="false">MATCH(TRUE(),INDEX(ISBLANK(K64:$AMJ64),0,0),0)-1</f>
        <v>0</v>
      </c>
      <c r="K63" s="8"/>
      <c r="L63" s="17"/>
      <c r="M63" s="13" t="s">
        <v>11</v>
      </c>
      <c r="N63" s="17" t="n">
        <v>1</v>
      </c>
      <c r="O63" s="13" t="s">
        <v>11</v>
      </c>
      <c r="P63" s="3" t="n">
        <f aca="false">MATCH(TRUE(),INDEX(ISBLANK(Q63:$AMJ63),0,0),0)-1</f>
        <v>1</v>
      </c>
      <c r="Q63" s="18" t="n">
        <v>1</v>
      </c>
      <c r="S63" s="3" t="n">
        <f aca="false">MATCH(TRUE(),INDEX(ISBLANK(T64:$AMJ64),0,0),0)-1</f>
        <v>0</v>
      </c>
      <c r="T63" s="8"/>
    </row>
    <row r="64" customFormat="false" ht="12.8" hidden="false" customHeight="false" outlineLevel="0" collapsed="false">
      <c r="A64" s="0"/>
      <c r="B64" s="0"/>
      <c r="C64" s="0"/>
      <c r="G64" s="0"/>
      <c r="H64" s="8" t="s">
        <v>188</v>
      </c>
      <c r="K64" s="8"/>
      <c r="T64" s="8"/>
    </row>
    <row r="65" customFormat="false" ht="12.8" hidden="false" customHeight="false" outlineLevel="0" collapsed="false">
      <c r="A65" s="0"/>
      <c r="B65" s="0"/>
      <c r="C65" s="0"/>
      <c r="G65" s="0"/>
      <c r="H65" s="11" t="n">
        <v>1</v>
      </c>
      <c r="K65" s="8"/>
    </row>
    <row r="66" customFormat="false" ht="39.55" hidden="false" customHeight="false" outlineLevel="0" collapsed="false">
      <c r="A66" s="16" t="s">
        <v>19</v>
      </c>
      <c r="B66" s="16" t="s">
        <v>170</v>
      </c>
      <c r="C66" s="16" t="s">
        <v>171</v>
      </c>
      <c r="D66" s="16" t="s">
        <v>172</v>
      </c>
      <c r="E66" s="16" t="s">
        <v>173</v>
      </c>
      <c r="G66" s="16" t="s">
        <v>174</v>
      </c>
      <c r="H66" s="16" t="s">
        <v>175</v>
      </c>
      <c r="J66" s="16" t="s">
        <v>176</v>
      </c>
      <c r="K66" s="16" t="s">
        <v>177</v>
      </c>
      <c r="L66" s="16" t="s">
        <v>178</v>
      </c>
      <c r="M66" s="16" t="s">
        <v>179</v>
      </c>
      <c r="N66" s="16" t="s">
        <v>180</v>
      </c>
      <c r="O66" s="16" t="s">
        <v>181</v>
      </c>
      <c r="P66" s="16" t="s">
        <v>182</v>
      </c>
      <c r="Q66" s="16" t="s">
        <v>183</v>
      </c>
      <c r="S66" s="16" t="s">
        <v>184</v>
      </c>
      <c r="T66" s="16" t="s">
        <v>185</v>
      </c>
    </row>
    <row r="67" customFormat="false" ht="15.8" hidden="false" customHeight="false" outlineLevel="0" collapsed="false">
      <c r="A67" s="10" t="s">
        <v>186</v>
      </c>
      <c r="B67" s="10" t="s">
        <v>151</v>
      </c>
      <c r="C67" s="10" t="s">
        <v>153</v>
      </c>
      <c r="D67" s="11" t="n">
        <v>12</v>
      </c>
      <c r="E67" s="11" t="n">
        <v>0</v>
      </c>
      <c r="G67" s="3" t="n">
        <f aca="false">MATCH(TRUE(),INDEX(ISBLANK(H68:$AMJ68),0,0),0)-1</f>
        <v>1</v>
      </c>
      <c r="H67" s="8" t="s">
        <v>187</v>
      </c>
      <c r="J67" s="3" t="n">
        <f aca="false">MATCH(TRUE(),INDEX(ISBLANK(K68:$AMJ68),0,0),0)-1</f>
        <v>0</v>
      </c>
      <c r="K67" s="8"/>
      <c r="L67" s="17"/>
      <c r="M67" s="13" t="s">
        <v>11</v>
      </c>
      <c r="N67" s="17" t="n">
        <v>1</v>
      </c>
      <c r="O67" s="13" t="s">
        <v>11</v>
      </c>
      <c r="P67" s="3" t="n">
        <f aca="false">MATCH(TRUE(),INDEX(ISBLANK(Q67:$AMJ67),0,0),0)-1</f>
        <v>1</v>
      </c>
      <c r="Q67" s="18" t="n">
        <v>1</v>
      </c>
      <c r="S67" s="3" t="n">
        <f aca="false">MATCH(TRUE(),INDEX(ISBLANK(T68:$AMJ68),0,0),0)-1</f>
        <v>0</v>
      </c>
      <c r="T67" s="8"/>
    </row>
    <row r="68" customFormat="false" ht="12.8" hidden="false" customHeight="false" outlineLevel="0" collapsed="false">
      <c r="A68" s="0"/>
      <c r="B68" s="0"/>
      <c r="C68" s="0"/>
      <c r="G68" s="0"/>
      <c r="H68" s="8" t="s">
        <v>188</v>
      </c>
      <c r="K68" s="8"/>
      <c r="T68" s="8"/>
    </row>
    <row r="69" customFormat="false" ht="12.8" hidden="false" customHeight="false" outlineLevel="0" collapsed="false">
      <c r="A69" s="0"/>
      <c r="B69" s="0"/>
      <c r="C69" s="0"/>
      <c r="G69" s="0"/>
      <c r="H69" s="11" t="n">
        <v>1</v>
      </c>
      <c r="K69" s="8"/>
    </row>
    <row r="70" customFormat="false" ht="39.55" hidden="false" customHeight="false" outlineLevel="0" collapsed="false">
      <c r="A70" s="16" t="s">
        <v>19</v>
      </c>
      <c r="B70" s="16" t="s">
        <v>170</v>
      </c>
      <c r="C70" s="16" t="s">
        <v>171</v>
      </c>
      <c r="D70" s="16" t="s">
        <v>172</v>
      </c>
      <c r="E70" s="16" t="s">
        <v>173</v>
      </c>
      <c r="G70" s="16" t="s">
        <v>174</v>
      </c>
      <c r="H70" s="16" t="s">
        <v>175</v>
      </c>
      <c r="J70" s="16" t="s">
        <v>176</v>
      </c>
      <c r="K70" s="16" t="s">
        <v>177</v>
      </c>
      <c r="L70" s="16" t="s">
        <v>178</v>
      </c>
      <c r="M70" s="16" t="s">
        <v>179</v>
      </c>
      <c r="N70" s="16" t="s">
        <v>180</v>
      </c>
      <c r="O70" s="16" t="s">
        <v>181</v>
      </c>
      <c r="P70" s="16" t="s">
        <v>182</v>
      </c>
      <c r="Q70" s="16" t="s">
        <v>183</v>
      </c>
      <c r="S70" s="16" t="s">
        <v>184</v>
      </c>
      <c r="T70" s="16" t="s">
        <v>185</v>
      </c>
    </row>
    <row r="71" customFormat="false" ht="15.8" hidden="false" customHeight="false" outlineLevel="0" collapsed="false">
      <c r="A71" s="10" t="s">
        <v>190</v>
      </c>
      <c r="B71" s="10" t="s">
        <v>49</v>
      </c>
      <c r="C71" s="10" t="s">
        <v>50</v>
      </c>
      <c r="D71" s="11" t="n">
        <v>12</v>
      </c>
      <c r="E71" s="11" t="n">
        <v>0</v>
      </c>
      <c r="G71" s="3" t="n">
        <f aca="false">MATCH(TRUE(),INDEX(ISBLANK(H72:$AMJ72),0,0),0)-1</f>
        <v>1</v>
      </c>
      <c r="H71" s="8" t="s">
        <v>187</v>
      </c>
      <c r="J71" s="3" t="n">
        <f aca="false">MATCH(TRUE(),INDEX(ISBLANK(K72:$AMJ72),0,0),0)-1</f>
        <v>0</v>
      </c>
      <c r="K71" s="8"/>
      <c r="L71" s="17"/>
      <c r="M71" s="13" t="s">
        <v>11</v>
      </c>
      <c r="N71" s="17" t="n">
        <v>1</v>
      </c>
      <c r="O71" s="13" t="s">
        <v>11</v>
      </c>
      <c r="P71" s="3" t="n">
        <f aca="false">MATCH(TRUE(),INDEX(ISBLANK(Q71:$AMJ71),0,0),0)-1</f>
        <v>1</v>
      </c>
      <c r="Q71" s="18" t="n">
        <v>1</v>
      </c>
      <c r="S71" s="3" t="n">
        <f aca="false">MATCH(TRUE(),INDEX(ISBLANK(T72:$AMJ72),0,0),0)-1</f>
        <v>0</v>
      </c>
      <c r="T71" s="8"/>
    </row>
    <row r="72" customFormat="false" ht="12.8" hidden="false" customHeight="false" outlineLevel="0" collapsed="false">
      <c r="A72" s="0"/>
      <c r="B72" s="0"/>
      <c r="C72" s="0"/>
      <c r="G72" s="0"/>
      <c r="H72" s="8" t="s">
        <v>188</v>
      </c>
      <c r="K72" s="8"/>
      <c r="T72" s="8"/>
    </row>
    <row r="73" customFormat="false" ht="12.8" hidden="false" customHeight="false" outlineLevel="0" collapsed="false">
      <c r="A73" s="0"/>
      <c r="B73" s="0"/>
      <c r="C73" s="0"/>
      <c r="G73" s="0"/>
      <c r="H73" s="11" t="n">
        <v>5</v>
      </c>
      <c r="K73" s="8"/>
    </row>
    <row r="74" customFormat="false" ht="39.55" hidden="false" customHeight="false" outlineLevel="0" collapsed="false">
      <c r="A74" s="16" t="s">
        <v>19</v>
      </c>
      <c r="B74" s="16" t="s">
        <v>170</v>
      </c>
      <c r="C74" s="16" t="s">
        <v>171</v>
      </c>
      <c r="D74" s="16" t="s">
        <v>172</v>
      </c>
      <c r="E74" s="16" t="s">
        <v>173</v>
      </c>
      <c r="G74" s="16" t="s">
        <v>174</v>
      </c>
      <c r="H74" s="16" t="s">
        <v>175</v>
      </c>
      <c r="J74" s="16" t="s">
        <v>176</v>
      </c>
      <c r="K74" s="16" t="s">
        <v>177</v>
      </c>
      <c r="L74" s="16" t="s">
        <v>178</v>
      </c>
      <c r="M74" s="16" t="s">
        <v>179</v>
      </c>
      <c r="N74" s="16" t="s">
        <v>180</v>
      </c>
      <c r="O74" s="16" t="s">
        <v>181</v>
      </c>
      <c r="P74" s="16" t="s">
        <v>182</v>
      </c>
      <c r="Q74" s="16" t="s">
        <v>183</v>
      </c>
      <c r="S74" s="16" t="s">
        <v>184</v>
      </c>
      <c r="T74" s="16" t="s">
        <v>185</v>
      </c>
    </row>
    <row r="75" customFormat="false" ht="15.8" hidden="false" customHeight="false" outlineLevel="0" collapsed="false">
      <c r="A75" s="10" t="s">
        <v>190</v>
      </c>
      <c r="B75" s="10" t="s">
        <v>55</v>
      </c>
      <c r="C75" s="10" t="s">
        <v>56</v>
      </c>
      <c r="D75" s="11" t="n">
        <v>12</v>
      </c>
      <c r="E75" s="11" t="n">
        <v>0</v>
      </c>
      <c r="G75" s="3" t="n">
        <f aca="false">MATCH(TRUE(),INDEX(ISBLANK(H76:$AMJ76),0,0),0)-1</f>
        <v>1</v>
      </c>
      <c r="H75" s="8" t="s">
        <v>187</v>
      </c>
      <c r="J75" s="3" t="n">
        <f aca="false">MATCH(TRUE(),INDEX(ISBLANK(K76:$AMJ76),0,0),0)-1</f>
        <v>0</v>
      </c>
      <c r="K75" s="8"/>
      <c r="L75" s="17"/>
      <c r="M75" s="13" t="s">
        <v>11</v>
      </c>
      <c r="N75" s="17" t="n">
        <v>1</v>
      </c>
      <c r="O75" s="13" t="s">
        <v>11</v>
      </c>
      <c r="P75" s="3" t="n">
        <f aca="false">MATCH(TRUE(),INDEX(ISBLANK(Q75:$AMJ75),0,0),0)-1</f>
        <v>1</v>
      </c>
      <c r="Q75" s="18" t="n">
        <v>1</v>
      </c>
      <c r="S75" s="3" t="n">
        <f aca="false">MATCH(TRUE(),INDEX(ISBLANK(T76:$AMJ76),0,0),0)-1</f>
        <v>0</v>
      </c>
      <c r="T75" s="8"/>
    </row>
    <row r="76" customFormat="false" ht="12.8" hidden="false" customHeight="false" outlineLevel="0" collapsed="false">
      <c r="A76" s="0"/>
      <c r="B76" s="0"/>
      <c r="C76" s="0"/>
      <c r="G76" s="0"/>
      <c r="H76" s="8" t="s">
        <v>188</v>
      </c>
      <c r="K76" s="8"/>
      <c r="T76" s="8"/>
    </row>
    <row r="77" customFormat="false" ht="12.8" hidden="false" customHeight="false" outlineLevel="0" collapsed="false">
      <c r="A77" s="0"/>
      <c r="B77" s="0"/>
      <c r="C77" s="0"/>
      <c r="G77" s="0"/>
      <c r="H77" s="11" t="n">
        <v>1</v>
      </c>
      <c r="K77" s="8"/>
    </row>
    <row r="78" customFormat="false" ht="39.55" hidden="false" customHeight="false" outlineLevel="0" collapsed="false">
      <c r="A78" s="16" t="s">
        <v>19</v>
      </c>
      <c r="B78" s="16" t="s">
        <v>170</v>
      </c>
      <c r="C78" s="16" t="s">
        <v>171</v>
      </c>
      <c r="D78" s="16" t="s">
        <v>172</v>
      </c>
      <c r="E78" s="16" t="s">
        <v>173</v>
      </c>
      <c r="G78" s="16" t="s">
        <v>174</v>
      </c>
      <c r="H78" s="16" t="s">
        <v>175</v>
      </c>
      <c r="J78" s="16" t="s">
        <v>176</v>
      </c>
      <c r="K78" s="16" t="s">
        <v>177</v>
      </c>
      <c r="L78" s="16" t="s">
        <v>178</v>
      </c>
      <c r="M78" s="16" t="s">
        <v>179</v>
      </c>
      <c r="N78" s="16" t="s">
        <v>180</v>
      </c>
      <c r="O78" s="16" t="s">
        <v>181</v>
      </c>
      <c r="P78" s="16" t="s">
        <v>182</v>
      </c>
      <c r="Q78" s="16" t="s">
        <v>183</v>
      </c>
      <c r="S78" s="16" t="s">
        <v>184</v>
      </c>
      <c r="T78" s="16" t="s">
        <v>185</v>
      </c>
    </row>
    <row r="79" customFormat="false" ht="15.8" hidden="false" customHeight="false" outlineLevel="0" collapsed="false">
      <c r="A79" s="10" t="s">
        <v>190</v>
      </c>
      <c r="B79" s="10" t="s">
        <v>63</v>
      </c>
      <c r="C79" s="10" t="s">
        <v>64</v>
      </c>
      <c r="D79" s="11" t="n">
        <v>12</v>
      </c>
      <c r="E79" s="11" t="n">
        <v>0</v>
      </c>
      <c r="G79" s="3" t="n">
        <f aca="false">MATCH(TRUE(),INDEX(ISBLANK(H80:$AMJ80),0,0),0)-1</f>
        <v>1</v>
      </c>
      <c r="H79" s="8" t="s">
        <v>187</v>
      </c>
      <c r="J79" s="3" t="n">
        <f aca="false">MATCH(TRUE(),INDEX(ISBLANK(K80:$AMJ80),0,0),0)-1</f>
        <v>0</v>
      </c>
      <c r="K79" s="8"/>
      <c r="L79" s="17"/>
      <c r="M79" s="13" t="s">
        <v>11</v>
      </c>
      <c r="N79" s="17" t="n">
        <v>1</v>
      </c>
      <c r="O79" s="13" t="s">
        <v>11</v>
      </c>
      <c r="P79" s="3" t="n">
        <f aca="false">MATCH(TRUE(),INDEX(ISBLANK(Q79:$AMJ79),0,0),0)-1</f>
        <v>1</v>
      </c>
      <c r="Q79" s="18" t="n">
        <v>1</v>
      </c>
      <c r="S79" s="3" t="n">
        <f aca="false">MATCH(TRUE(),INDEX(ISBLANK(T80:$AMJ80),0,0),0)-1</f>
        <v>0</v>
      </c>
      <c r="T79" s="8"/>
    </row>
    <row r="80" customFormat="false" ht="12.8" hidden="false" customHeight="false" outlineLevel="0" collapsed="false">
      <c r="A80" s="0"/>
      <c r="B80" s="0"/>
      <c r="C80" s="0"/>
      <c r="G80" s="0"/>
      <c r="H80" s="8" t="s">
        <v>188</v>
      </c>
      <c r="K80" s="8"/>
      <c r="T80" s="8"/>
    </row>
    <row r="81" customFormat="false" ht="12.8" hidden="false" customHeight="false" outlineLevel="0" collapsed="false">
      <c r="A81" s="0"/>
      <c r="B81" s="0"/>
      <c r="C81" s="0"/>
      <c r="G81" s="0"/>
      <c r="H81" s="11" t="n">
        <v>2</v>
      </c>
      <c r="K81" s="8"/>
    </row>
    <row r="82" customFormat="false" ht="39.55" hidden="false" customHeight="false" outlineLevel="0" collapsed="false">
      <c r="A82" s="16" t="s">
        <v>19</v>
      </c>
      <c r="B82" s="16" t="s">
        <v>170</v>
      </c>
      <c r="C82" s="16" t="s">
        <v>171</v>
      </c>
      <c r="D82" s="16" t="s">
        <v>172</v>
      </c>
      <c r="E82" s="16" t="s">
        <v>173</v>
      </c>
      <c r="G82" s="16" t="s">
        <v>174</v>
      </c>
      <c r="H82" s="16" t="s">
        <v>175</v>
      </c>
      <c r="J82" s="16" t="s">
        <v>176</v>
      </c>
      <c r="K82" s="16" t="s">
        <v>177</v>
      </c>
      <c r="L82" s="16" t="s">
        <v>178</v>
      </c>
      <c r="M82" s="16" t="s">
        <v>179</v>
      </c>
      <c r="N82" s="16" t="s">
        <v>180</v>
      </c>
      <c r="O82" s="16" t="s">
        <v>181</v>
      </c>
      <c r="P82" s="16" t="s">
        <v>182</v>
      </c>
      <c r="Q82" s="16" t="s">
        <v>183</v>
      </c>
      <c r="S82" s="16" t="s">
        <v>184</v>
      </c>
      <c r="T82" s="16" t="s">
        <v>185</v>
      </c>
    </row>
    <row r="83" customFormat="false" ht="15.8" hidden="false" customHeight="false" outlineLevel="0" collapsed="false">
      <c r="A83" s="10" t="s">
        <v>190</v>
      </c>
      <c r="B83" s="10" t="s">
        <v>69</v>
      </c>
      <c r="C83" s="10" t="s">
        <v>70</v>
      </c>
      <c r="D83" s="11" t="n">
        <v>12</v>
      </c>
      <c r="E83" s="11" t="n">
        <v>0</v>
      </c>
      <c r="G83" s="3" t="n">
        <f aca="false">MATCH(TRUE(),INDEX(ISBLANK(H84:$AMJ84),0,0),0)-1</f>
        <v>1</v>
      </c>
      <c r="H83" s="8" t="s">
        <v>187</v>
      </c>
      <c r="J83" s="3" t="n">
        <f aca="false">MATCH(TRUE(),INDEX(ISBLANK(K84:$AMJ84),0,0),0)-1</f>
        <v>0</v>
      </c>
      <c r="K83" s="8"/>
      <c r="L83" s="17"/>
      <c r="M83" s="13" t="s">
        <v>11</v>
      </c>
      <c r="N83" s="17" t="n">
        <v>1</v>
      </c>
      <c r="O83" s="13" t="s">
        <v>11</v>
      </c>
      <c r="P83" s="3" t="n">
        <f aca="false">MATCH(TRUE(),INDEX(ISBLANK(Q83:$AMJ83),0,0),0)-1</f>
        <v>1</v>
      </c>
      <c r="Q83" s="18" t="n">
        <v>1</v>
      </c>
      <c r="S83" s="3" t="n">
        <f aca="false">MATCH(TRUE(),INDEX(ISBLANK(T84:$AMJ84),0,0),0)-1</f>
        <v>0</v>
      </c>
      <c r="T83" s="8"/>
    </row>
    <row r="84" customFormat="false" ht="12.8" hidden="false" customHeight="false" outlineLevel="0" collapsed="false">
      <c r="A84" s="0"/>
      <c r="B84" s="0"/>
      <c r="C84" s="0"/>
      <c r="G84" s="0"/>
      <c r="H84" s="8" t="s">
        <v>188</v>
      </c>
      <c r="K84" s="8"/>
      <c r="T84" s="8"/>
    </row>
    <row r="85" customFormat="false" ht="12.8" hidden="false" customHeight="false" outlineLevel="0" collapsed="false">
      <c r="A85" s="0"/>
      <c r="B85" s="0"/>
      <c r="C85" s="0"/>
      <c r="G85" s="0"/>
      <c r="H85" s="11" t="n">
        <v>1</v>
      </c>
      <c r="K85" s="8"/>
    </row>
    <row r="86" customFormat="false" ht="39.55" hidden="false" customHeight="false" outlineLevel="0" collapsed="false">
      <c r="A86" s="16" t="s">
        <v>19</v>
      </c>
      <c r="B86" s="16" t="s">
        <v>170</v>
      </c>
      <c r="C86" s="16" t="s">
        <v>171</v>
      </c>
      <c r="D86" s="16" t="s">
        <v>172</v>
      </c>
      <c r="E86" s="16" t="s">
        <v>173</v>
      </c>
      <c r="G86" s="16" t="s">
        <v>174</v>
      </c>
      <c r="H86" s="16" t="s">
        <v>175</v>
      </c>
      <c r="J86" s="16" t="s">
        <v>176</v>
      </c>
      <c r="K86" s="16" t="s">
        <v>177</v>
      </c>
      <c r="L86" s="16" t="s">
        <v>178</v>
      </c>
      <c r="M86" s="16" t="s">
        <v>179</v>
      </c>
      <c r="N86" s="16" t="s">
        <v>180</v>
      </c>
      <c r="O86" s="16" t="s">
        <v>181</v>
      </c>
      <c r="P86" s="16" t="s">
        <v>182</v>
      </c>
      <c r="Q86" s="16" t="s">
        <v>183</v>
      </c>
      <c r="S86" s="16" t="s">
        <v>184</v>
      </c>
      <c r="T86" s="16" t="s">
        <v>185</v>
      </c>
    </row>
    <row r="87" customFormat="false" ht="15.8" hidden="false" customHeight="false" outlineLevel="0" collapsed="false">
      <c r="A87" s="10" t="s">
        <v>190</v>
      </c>
      <c r="B87" s="10" t="s">
        <v>75</v>
      </c>
      <c r="C87" s="10" t="s">
        <v>76</v>
      </c>
      <c r="D87" s="11" t="n">
        <v>12</v>
      </c>
      <c r="E87" s="11" t="n">
        <v>0</v>
      </c>
      <c r="G87" s="3" t="n">
        <f aca="false">MATCH(TRUE(),INDEX(ISBLANK(H88:$AMJ88),0,0),0)-1</f>
        <v>1</v>
      </c>
      <c r="H87" s="8" t="s">
        <v>187</v>
      </c>
      <c r="J87" s="3" t="n">
        <f aca="false">MATCH(TRUE(),INDEX(ISBLANK(K88:$AMJ88),0,0),0)-1</f>
        <v>0</v>
      </c>
      <c r="K87" s="8"/>
      <c r="L87" s="17"/>
      <c r="M87" s="13" t="s">
        <v>11</v>
      </c>
      <c r="N87" s="17" t="n">
        <v>1</v>
      </c>
      <c r="O87" s="13" t="s">
        <v>11</v>
      </c>
      <c r="P87" s="3" t="n">
        <f aca="false">MATCH(TRUE(),INDEX(ISBLANK(Q87:$AMJ87),0,0),0)-1</f>
        <v>1</v>
      </c>
      <c r="Q87" s="18" t="n">
        <v>1</v>
      </c>
      <c r="S87" s="3" t="n">
        <f aca="false">MATCH(TRUE(),INDEX(ISBLANK(T88:$AMJ88),0,0),0)-1</f>
        <v>0</v>
      </c>
      <c r="T87" s="8"/>
    </row>
    <row r="88" customFormat="false" ht="12.8" hidden="false" customHeight="false" outlineLevel="0" collapsed="false">
      <c r="A88" s="0"/>
      <c r="B88" s="0"/>
      <c r="C88" s="0"/>
      <c r="G88" s="0"/>
      <c r="H88" s="8" t="s">
        <v>188</v>
      </c>
      <c r="K88" s="8"/>
      <c r="T88" s="8"/>
    </row>
    <row r="89" customFormat="false" ht="12.8" hidden="false" customHeight="false" outlineLevel="0" collapsed="false">
      <c r="A89" s="0"/>
      <c r="B89" s="0"/>
      <c r="C89" s="0"/>
      <c r="G89" s="0"/>
      <c r="H89" s="11" t="n">
        <v>2</v>
      </c>
      <c r="K89" s="8"/>
    </row>
    <row r="90" customFormat="false" ht="39.55" hidden="false" customHeight="false" outlineLevel="0" collapsed="false">
      <c r="A90" s="16" t="s">
        <v>19</v>
      </c>
      <c r="B90" s="16" t="s">
        <v>170</v>
      </c>
      <c r="C90" s="16" t="s">
        <v>171</v>
      </c>
      <c r="D90" s="16" t="s">
        <v>172</v>
      </c>
      <c r="E90" s="16" t="s">
        <v>173</v>
      </c>
      <c r="G90" s="16" t="s">
        <v>174</v>
      </c>
      <c r="H90" s="16" t="s">
        <v>175</v>
      </c>
      <c r="J90" s="16" t="s">
        <v>176</v>
      </c>
      <c r="K90" s="16" t="s">
        <v>177</v>
      </c>
      <c r="L90" s="16" t="s">
        <v>178</v>
      </c>
      <c r="M90" s="16" t="s">
        <v>179</v>
      </c>
      <c r="N90" s="16" t="s">
        <v>180</v>
      </c>
      <c r="O90" s="16" t="s">
        <v>181</v>
      </c>
      <c r="P90" s="16" t="s">
        <v>182</v>
      </c>
      <c r="Q90" s="16" t="s">
        <v>183</v>
      </c>
      <c r="S90" s="16" t="s">
        <v>184</v>
      </c>
      <c r="T90" s="16" t="s">
        <v>185</v>
      </c>
    </row>
    <row r="91" customFormat="false" ht="15.8" hidden="false" customHeight="false" outlineLevel="0" collapsed="false">
      <c r="A91" s="10" t="s">
        <v>190</v>
      </c>
      <c r="B91" s="10" t="s">
        <v>81</v>
      </c>
      <c r="C91" s="10" t="s">
        <v>82</v>
      </c>
      <c r="D91" s="11" t="n">
        <v>12</v>
      </c>
      <c r="E91" s="11" t="n">
        <v>0</v>
      </c>
      <c r="G91" s="3" t="n">
        <f aca="false">MATCH(TRUE(),INDEX(ISBLANK(H92:$AMJ92),0,0),0)-1</f>
        <v>1</v>
      </c>
      <c r="H91" s="8" t="s">
        <v>187</v>
      </c>
      <c r="J91" s="3" t="n">
        <f aca="false">MATCH(TRUE(),INDEX(ISBLANK(K92:$AMJ92),0,0),0)-1</f>
        <v>0</v>
      </c>
      <c r="K91" s="8"/>
      <c r="L91" s="17"/>
      <c r="M91" s="13" t="s">
        <v>11</v>
      </c>
      <c r="N91" s="17" t="n">
        <v>1</v>
      </c>
      <c r="O91" s="13" t="s">
        <v>11</v>
      </c>
      <c r="P91" s="3" t="n">
        <f aca="false">MATCH(TRUE(),INDEX(ISBLANK(Q91:$AMJ91),0,0),0)-1</f>
        <v>1</v>
      </c>
      <c r="Q91" s="18" t="n">
        <v>1</v>
      </c>
      <c r="S91" s="3" t="n">
        <f aca="false">MATCH(TRUE(),INDEX(ISBLANK(T92:$AMJ92),0,0),0)-1</f>
        <v>0</v>
      </c>
      <c r="T91" s="8"/>
    </row>
    <row r="92" customFormat="false" ht="12.8" hidden="false" customHeight="false" outlineLevel="0" collapsed="false">
      <c r="A92" s="0"/>
      <c r="B92" s="0"/>
      <c r="C92" s="0"/>
      <c r="G92" s="0"/>
      <c r="H92" s="8" t="s">
        <v>188</v>
      </c>
      <c r="K92" s="8"/>
      <c r="T92" s="8"/>
    </row>
    <row r="93" customFormat="false" ht="12.8" hidden="false" customHeight="false" outlineLevel="0" collapsed="false">
      <c r="A93" s="0"/>
      <c r="B93" s="0"/>
      <c r="C93" s="0"/>
      <c r="G93" s="0"/>
      <c r="H93" s="11" t="n">
        <v>1</v>
      </c>
      <c r="K93" s="8"/>
    </row>
    <row r="94" customFormat="false" ht="39.55" hidden="false" customHeight="false" outlineLevel="0" collapsed="false">
      <c r="A94" s="16" t="s">
        <v>19</v>
      </c>
      <c r="B94" s="16" t="s">
        <v>170</v>
      </c>
      <c r="C94" s="16" t="s">
        <v>171</v>
      </c>
      <c r="D94" s="16" t="s">
        <v>172</v>
      </c>
      <c r="E94" s="16" t="s">
        <v>173</v>
      </c>
      <c r="G94" s="16" t="s">
        <v>174</v>
      </c>
      <c r="H94" s="16" t="s">
        <v>175</v>
      </c>
      <c r="J94" s="16" t="s">
        <v>176</v>
      </c>
      <c r="K94" s="16" t="s">
        <v>177</v>
      </c>
      <c r="L94" s="16" t="s">
        <v>178</v>
      </c>
      <c r="M94" s="16" t="s">
        <v>179</v>
      </c>
      <c r="N94" s="16" t="s">
        <v>180</v>
      </c>
      <c r="O94" s="16" t="s">
        <v>181</v>
      </c>
      <c r="P94" s="16" t="s">
        <v>182</v>
      </c>
      <c r="Q94" s="16" t="s">
        <v>183</v>
      </c>
      <c r="S94" s="16" t="s">
        <v>184</v>
      </c>
      <c r="T94" s="16" t="s">
        <v>185</v>
      </c>
    </row>
    <row r="95" customFormat="false" ht="15.8" hidden="false" customHeight="false" outlineLevel="0" collapsed="false">
      <c r="A95" s="10" t="s">
        <v>190</v>
      </c>
      <c r="B95" s="10" t="s">
        <v>87</v>
      </c>
      <c r="C95" s="10" t="s">
        <v>88</v>
      </c>
      <c r="D95" s="11" t="n">
        <v>12</v>
      </c>
      <c r="E95" s="11" t="n">
        <v>0</v>
      </c>
      <c r="G95" s="3" t="n">
        <f aca="false">MATCH(TRUE(),INDEX(ISBLANK(H96:$AMJ96),0,0),0)-1</f>
        <v>1</v>
      </c>
      <c r="H95" s="8" t="s">
        <v>187</v>
      </c>
      <c r="J95" s="3" t="n">
        <f aca="false">MATCH(TRUE(),INDEX(ISBLANK(K96:$AMJ96),0,0),0)-1</f>
        <v>0</v>
      </c>
      <c r="K95" s="8"/>
      <c r="L95" s="17"/>
      <c r="M95" s="13" t="s">
        <v>11</v>
      </c>
      <c r="N95" s="17" t="n">
        <v>1</v>
      </c>
      <c r="O95" s="13" t="s">
        <v>11</v>
      </c>
      <c r="P95" s="3" t="n">
        <f aca="false">MATCH(TRUE(),INDEX(ISBLANK(Q95:$AMJ95),0,0),0)-1</f>
        <v>1</v>
      </c>
      <c r="Q95" s="18" t="n">
        <v>1</v>
      </c>
      <c r="S95" s="3" t="n">
        <f aca="false">MATCH(TRUE(),INDEX(ISBLANK(T96:$AMJ96),0,0),0)-1</f>
        <v>0</v>
      </c>
      <c r="T95" s="8"/>
    </row>
    <row r="96" customFormat="false" ht="12.8" hidden="false" customHeight="false" outlineLevel="0" collapsed="false">
      <c r="A96" s="0"/>
      <c r="B96" s="0"/>
      <c r="C96" s="0"/>
      <c r="G96" s="0"/>
      <c r="H96" s="8" t="s">
        <v>188</v>
      </c>
      <c r="K96" s="8"/>
      <c r="T96" s="8"/>
    </row>
    <row r="97" customFormat="false" ht="12.8" hidden="false" customHeight="false" outlineLevel="0" collapsed="false">
      <c r="A97" s="0"/>
      <c r="B97" s="0"/>
      <c r="C97" s="0"/>
      <c r="G97" s="0"/>
      <c r="H97" s="11" t="n">
        <v>1</v>
      </c>
      <c r="K97" s="8"/>
    </row>
    <row r="98" customFormat="false" ht="39.55" hidden="false" customHeight="false" outlineLevel="0" collapsed="false">
      <c r="A98" s="16" t="s">
        <v>19</v>
      </c>
      <c r="B98" s="16" t="s">
        <v>170</v>
      </c>
      <c r="C98" s="16" t="s">
        <v>171</v>
      </c>
      <c r="D98" s="16" t="s">
        <v>172</v>
      </c>
      <c r="E98" s="16" t="s">
        <v>173</v>
      </c>
      <c r="G98" s="16" t="s">
        <v>174</v>
      </c>
      <c r="H98" s="16" t="s">
        <v>175</v>
      </c>
      <c r="J98" s="16" t="s">
        <v>176</v>
      </c>
      <c r="K98" s="16" t="s">
        <v>177</v>
      </c>
      <c r="L98" s="16" t="s">
        <v>178</v>
      </c>
      <c r="M98" s="16" t="s">
        <v>179</v>
      </c>
      <c r="N98" s="16" t="s">
        <v>180</v>
      </c>
      <c r="O98" s="16" t="s">
        <v>181</v>
      </c>
      <c r="P98" s="16" t="s">
        <v>182</v>
      </c>
      <c r="Q98" s="16" t="s">
        <v>183</v>
      </c>
      <c r="S98" s="16" t="s">
        <v>184</v>
      </c>
      <c r="T98" s="16" t="s">
        <v>185</v>
      </c>
    </row>
    <row r="99" customFormat="false" ht="15.8" hidden="false" customHeight="false" outlineLevel="0" collapsed="false">
      <c r="A99" s="10" t="s">
        <v>190</v>
      </c>
      <c r="B99" s="10" t="s">
        <v>93</v>
      </c>
      <c r="C99" s="10" t="s">
        <v>94</v>
      </c>
      <c r="D99" s="11" t="n">
        <v>12</v>
      </c>
      <c r="E99" s="11" t="n">
        <v>0</v>
      </c>
      <c r="G99" s="3" t="n">
        <f aca="false">MATCH(TRUE(),INDEX(ISBLANK(H100:$AMJ100),0,0),0)-1</f>
        <v>1</v>
      </c>
      <c r="H99" s="8" t="s">
        <v>187</v>
      </c>
      <c r="J99" s="3" t="n">
        <f aca="false">MATCH(TRUE(),INDEX(ISBLANK(K100:$AMJ100),0,0),0)-1</f>
        <v>0</v>
      </c>
      <c r="K99" s="8"/>
      <c r="L99" s="17"/>
      <c r="M99" s="13" t="s">
        <v>11</v>
      </c>
      <c r="N99" s="17" t="n">
        <v>1</v>
      </c>
      <c r="O99" s="13" t="s">
        <v>11</v>
      </c>
      <c r="P99" s="3" t="n">
        <f aca="false">MATCH(TRUE(),INDEX(ISBLANK(Q99:$AMJ99),0,0),0)-1</f>
        <v>1</v>
      </c>
      <c r="Q99" s="18" t="n">
        <v>1</v>
      </c>
      <c r="S99" s="3" t="n">
        <f aca="false">MATCH(TRUE(),INDEX(ISBLANK(T100:$AMJ100),0,0),0)-1</f>
        <v>0</v>
      </c>
      <c r="T99" s="8"/>
    </row>
    <row r="100" customFormat="false" ht="12.8" hidden="false" customHeight="false" outlineLevel="0" collapsed="false">
      <c r="A100" s="0"/>
      <c r="B100" s="0"/>
      <c r="C100" s="0"/>
      <c r="G100" s="0"/>
      <c r="H100" s="8" t="s">
        <v>188</v>
      </c>
      <c r="K100" s="8"/>
      <c r="T100" s="8"/>
    </row>
    <row r="101" customFormat="false" ht="12.8" hidden="false" customHeight="false" outlineLevel="0" collapsed="false">
      <c r="A101" s="0"/>
      <c r="B101" s="0"/>
      <c r="C101" s="0"/>
      <c r="G101" s="0"/>
      <c r="H101" s="11" t="n">
        <v>2</v>
      </c>
      <c r="K101" s="8"/>
    </row>
    <row r="102" customFormat="false" ht="39.55" hidden="false" customHeight="false" outlineLevel="0" collapsed="false">
      <c r="A102" s="16" t="s">
        <v>19</v>
      </c>
      <c r="B102" s="16" t="s">
        <v>170</v>
      </c>
      <c r="C102" s="16" t="s">
        <v>171</v>
      </c>
      <c r="D102" s="16" t="s">
        <v>172</v>
      </c>
      <c r="E102" s="16" t="s">
        <v>173</v>
      </c>
      <c r="G102" s="16" t="s">
        <v>174</v>
      </c>
      <c r="H102" s="16" t="s">
        <v>175</v>
      </c>
      <c r="J102" s="16" t="s">
        <v>176</v>
      </c>
      <c r="K102" s="16" t="s">
        <v>177</v>
      </c>
      <c r="L102" s="16" t="s">
        <v>178</v>
      </c>
      <c r="M102" s="16" t="s">
        <v>179</v>
      </c>
      <c r="N102" s="16" t="s">
        <v>180</v>
      </c>
      <c r="O102" s="16" t="s">
        <v>181</v>
      </c>
      <c r="P102" s="16" t="s">
        <v>182</v>
      </c>
      <c r="Q102" s="16" t="s">
        <v>183</v>
      </c>
      <c r="S102" s="16" t="s">
        <v>184</v>
      </c>
      <c r="T102" s="16" t="s">
        <v>185</v>
      </c>
    </row>
    <row r="103" customFormat="false" ht="15.8" hidden="false" customHeight="false" outlineLevel="0" collapsed="false">
      <c r="A103" s="10" t="s">
        <v>190</v>
      </c>
      <c r="B103" s="10" t="s">
        <v>99</v>
      </c>
      <c r="C103" s="10" t="s">
        <v>100</v>
      </c>
      <c r="D103" s="11" t="n">
        <v>12</v>
      </c>
      <c r="E103" s="11" t="n">
        <v>0</v>
      </c>
      <c r="G103" s="3" t="n">
        <f aca="false">MATCH(TRUE(),INDEX(ISBLANK(H104:$AMJ104),0,0),0)-1</f>
        <v>1</v>
      </c>
      <c r="H103" s="8" t="s">
        <v>187</v>
      </c>
      <c r="J103" s="3" t="n">
        <f aca="false">MATCH(TRUE(),INDEX(ISBLANK(K104:$AMJ104),0,0),0)-1</f>
        <v>0</v>
      </c>
      <c r="K103" s="8"/>
      <c r="L103" s="17"/>
      <c r="M103" s="13" t="s">
        <v>11</v>
      </c>
      <c r="N103" s="17" t="n">
        <v>1</v>
      </c>
      <c r="O103" s="13" t="s">
        <v>11</v>
      </c>
      <c r="P103" s="3" t="n">
        <f aca="false">MATCH(TRUE(),INDEX(ISBLANK(Q103:$AMJ103),0,0),0)-1</f>
        <v>1</v>
      </c>
      <c r="Q103" s="18" t="n">
        <v>1</v>
      </c>
      <c r="S103" s="3" t="n">
        <f aca="false">MATCH(TRUE(),INDEX(ISBLANK(T104:$AMJ104),0,0),0)-1</f>
        <v>0</v>
      </c>
      <c r="T103" s="8"/>
    </row>
    <row r="104" customFormat="false" ht="12.8" hidden="false" customHeight="false" outlineLevel="0" collapsed="false">
      <c r="A104" s="0"/>
      <c r="B104" s="0"/>
      <c r="C104" s="0"/>
      <c r="G104" s="0"/>
      <c r="H104" s="8" t="s">
        <v>188</v>
      </c>
      <c r="K104" s="8"/>
      <c r="T104" s="8"/>
    </row>
    <row r="105" customFormat="false" ht="12.8" hidden="false" customHeight="false" outlineLevel="0" collapsed="false">
      <c r="A105" s="0"/>
      <c r="B105" s="0"/>
      <c r="C105" s="0"/>
      <c r="G105" s="0"/>
      <c r="H105" s="11" t="n">
        <v>3</v>
      </c>
      <c r="K105" s="8"/>
    </row>
    <row r="106" customFormat="false" ht="39.55" hidden="false" customHeight="false" outlineLevel="0" collapsed="false">
      <c r="A106" s="16" t="s">
        <v>19</v>
      </c>
      <c r="B106" s="16" t="s">
        <v>170</v>
      </c>
      <c r="C106" s="16" t="s">
        <v>171</v>
      </c>
      <c r="D106" s="16" t="s">
        <v>172</v>
      </c>
      <c r="E106" s="16" t="s">
        <v>173</v>
      </c>
      <c r="G106" s="16" t="s">
        <v>174</v>
      </c>
      <c r="H106" s="16" t="s">
        <v>175</v>
      </c>
      <c r="J106" s="16" t="s">
        <v>176</v>
      </c>
      <c r="K106" s="16" t="s">
        <v>177</v>
      </c>
      <c r="L106" s="16" t="s">
        <v>178</v>
      </c>
      <c r="M106" s="16" t="s">
        <v>179</v>
      </c>
      <c r="N106" s="16" t="s">
        <v>180</v>
      </c>
      <c r="O106" s="16" t="s">
        <v>181</v>
      </c>
      <c r="P106" s="16" t="s">
        <v>182</v>
      </c>
      <c r="Q106" s="16" t="s">
        <v>183</v>
      </c>
      <c r="S106" s="16" t="s">
        <v>184</v>
      </c>
      <c r="T106" s="16" t="s">
        <v>185</v>
      </c>
    </row>
    <row r="107" customFormat="false" ht="15.8" hidden="false" customHeight="false" outlineLevel="0" collapsed="false">
      <c r="A107" s="10" t="s">
        <v>190</v>
      </c>
      <c r="B107" s="10" t="s">
        <v>105</v>
      </c>
      <c r="C107" s="10" t="s">
        <v>106</v>
      </c>
      <c r="D107" s="11" t="n">
        <v>12</v>
      </c>
      <c r="E107" s="11" t="n">
        <v>0</v>
      </c>
      <c r="G107" s="3" t="n">
        <f aca="false">MATCH(TRUE(),INDEX(ISBLANK(H108:$AMJ108),0,0),0)-1</f>
        <v>1</v>
      </c>
      <c r="H107" s="8" t="s">
        <v>187</v>
      </c>
      <c r="J107" s="3" t="n">
        <f aca="false">MATCH(TRUE(),INDEX(ISBLANK(K108:$AMJ108),0,0),0)-1</f>
        <v>0</v>
      </c>
      <c r="K107" s="8"/>
      <c r="L107" s="17"/>
      <c r="M107" s="13" t="s">
        <v>11</v>
      </c>
      <c r="N107" s="17" t="n">
        <v>1</v>
      </c>
      <c r="O107" s="13" t="s">
        <v>11</v>
      </c>
      <c r="P107" s="3" t="n">
        <f aca="false">MATCH(TRUE(),INDEX(ISBLANK(Q107:$AMJ107),0,0),0)-1</f>
        <v>1</v>
      </c>
      <c r="Q107" s="18" t="n">
        <v>1</v>
      </c>
      <c r="S107" s="3" t="n">
        <f aca="false">MATCH(TRUE(),INDEX(ISBLANK(T108:$AMJ108),0,0),0)-1</f>
        <v>0</v>
      </c>
      <c r="T107" s="8"/>
    </row>
    <row r="108" customFormat="false" ht="12.8" hidden="false" customHeight="false" outlineLevel="0" collapsed="false">
      <c r="A108" s="0"/>
      <c r="B108" s="0"/>
      <c r="C108" s="0"/>
      <c r="G108" s="0"/>
      <c r="H108" s="8" t="s">
        <v>188</v>
      </c>
      <c r="K108" s="8"/>
      <c r="T108" s="8"/>
    </row>
    <row r="109" customFormat="false" ht="12.8" hidden="false" customHeight="false" outlineLevel="0" collapsed="false">
      <c r="A109" s="0"/>
      <c r="B109" s="0"/>
      <c r="C109" s="0"/>
      <c r="G109" s="0"/>
      <c r="H109" s="11" t="n">
        <v>2</v>
      </c>
      <c r="K109" s="8"/>
    </row>
    <row r="110" customFormat="false" ht="39.55" hidden="false" customHeight="false" outlineLevel="0" collapsed="false">
      <c r="A110" s="16" t="s">
        <v>19</v>
      </c>
      <c r="B110" s="16" t="s">
        <v>170</v>
      </c>
      <c r="C110" s="16" t="s">
        <v>171</v>
      </c>
      <c r="D110" s="16" t="s">
        <v>172</v>
      </c>
      <c r="E110" s="16" t="s">
        <v>173</v>
      </c>
      <c r="G110" s="16" t="s">
        <v>174</v>
      </c>
      <c r="H110" s="16" t="s">
        <v>175</v>
      </c>
      <c r="J110" s="16" t="s">
        <v>176</v>
      </c>
      <c r="K110" s="16" t="s">
        <v>177</v>
      </c>
      <c r="L110" s="16" t="s">
        <v>178</v>
      </c>
      <c r="M110" s="16" t="s">
        <v>179</v>
      </c>
      <c r="N110" s="16" t="s">
        <v>180</v>
      </c>
      <c r="O110" s="16" t="s">
        <v>181</v>
      </c>
      <c r="P110" s="16" t="s">
        <v>182</v>
      </c>
      <c r="Q110" s="16" t="s">
        <v>183</v>
      </c>
      <c r="S110" s="16" t="s">
        <v>184</v>
      </c>
      <c r="T110" s="16" t="s">
        <v>185</v>
      </c>
    </row>
    <row r="111" customFormat="false" ht="15.8" hidden="false" customHeight="false" outlineLevel="0" collapsed="false">
      <c r="A111" s="10" t="s">
        <v>191</v>
      </c>
      <c r="B111" s="10" t="s">
        <v>111</v>
      </c>
      <c r="C111" s="10" t="s">
        <v>112</v>
      </c>
      <c r="D111" s="11" t="n">
        <v>12</v>
      </c>
      <c r="E111" s="11" t="n">
        <v>0</v>
      </c>
      <c r="G111" s="3" t="n">
        <f aca="false">MATCH(TRUE(),INDEX(ISBLANK(H112:$AMJ112),0,0),0)-1</f>
        <v>1</v>
      </c>
      <c r="H111" s="8" t="s">
        <v>187</v>
      </c>
      <c r="J111" s="3" t="n">
        <f aca="false">MATCH(TRUE(),INDEX(ISBLANK(K112:$AMJ112),0,0),0)-1</f>
        <v>0</v>
      </c>
      <c r="K111" s="8"/>
      <c r="L111" s="17"/>
      <c r="M111" s="13" t="s">
        <v>11</v>
      </c>
      <c r="N111" s="17" t="n">
        <v>1</v>
      </c>
      <c r="O111" s="13" t="s">
        <v>11</v>
      </c>
      <c r="P111" s="3" t="n">
        <f aca="false">MATCH(TRUE(),INDEX(ISBLANK(Q111:$AMJ111),0,0),0)-1</f>
        <v>1</v>
      </c>
      <c r="Q111" s="18" t="n">
        <v>1</v>
      </c>
      <c r="S111" s="3" t="n">
        <f aca="false">MATCH(TRUE(),INDEX(ISBLANK(T112:$AMJ112),0,0),0)-1</f>
        <v>0</v>
      </c>
      <c r="T111" s="8"/>
    </row>
    <row r="112" customFormat="false" ht="12.8" hidden="false" customHeight="false" outlineLevel="0" collapsed="false">
      <c r="A112" s="0"/>
      <c r="B112" s="0"/>
      <c r="C112" s="0"/>
      <c r="G112" s="0"/>
      <c r="H112" s="8" t="s">
        <v>188</v>
      </c>
      <c r="K112" s="8"/>
      <c r="T112" s="8"/>
    </row>
    <row r="113" customFormat="false" ht="12.8" hidden="false" customHeight="false" outlineLevel="0" collapsed="false">
      <c r="A113" s="0"/>
      <c r="B113" s="0"/>
      <c r="C113" s="0"/>
      <c r="G113" s="0"/>
      <c r="H113" s="11" t="n">
        <v>0</v>
      </c>
      <c r="K113" s="8"/>
    </row>
    <row r="114" customFormat="false" ht="39.55" hidden="false" customHeight="false" outlineLevel="0" collapsed="false">
      <c r="A114" s="16" t="s">
        <v>19</v>
      </c>
      <c r="B114" s="16" t="s">
        <v>170</v>
      </c>
      <c r="C114" s="16" t="s">
        <v>171</v>
      </c>
      <c r="D114" s="16" t="s">
        <v>172</v>
      </c>
      <c r="E114" s="16" t="s">
        <v>173</v>
      </c>
      <c r="G114" s="16" t="s">
        <v>174</v>
      </c>
      <c r="H114" s="16" t="s">
        <v>175</v>
      </c>
      <c r="J114" s="16" t="s">
        <v>176</v>
      </c>
      <c r="K114" s="16" t="s">
        <v>177</v>
      </c>
      <c r="L114" s="16" t="s">
        <v>178</v>
      </c>
      <c r="M114" s="16" t="s">
        <v>179</v>
      </c>
      <c r="N114" s="16" t="s">
        <v>180</v>
      </c>
      <c r="O114" s="16" t="s">
        <v>181</v>
      </c>
      <c r="P114" s="16" t="s">
        <v>182</v>
      </c>
      <c r="Q114" s="16" t="s">
        <v>183</v>
      </c>
      <c r="S114" s="16" t="s">
        <v>184</v>
      </c>
      <c r="T114" s="16" t="s">
        <v>185</v>
      </c>
    </row>
    <row r="115" customFormat="false" ht="15.8" hidden="false" customHeight="false" outlineLevel="0" collapsed="false">
      <c r="A115" s="10" t="s">
        <v>191</v>
      </c>
      <c r="B115" s="10" t="s">
        <v>123</v>
      </c>
      <c r="C115" s="10" t="s">
        <v>124</v>
      </c>
      <c r="D115" s="11" t="n">
        <v>12</v>
      </c>
      <c r="E115" s="11" t="n">
        <v>0</v>
      </c>
      <c r="G115" s="3" t="n">
        <f aca="false">MATCH(TRUE(),INDEX(ISBLANK(H116:$AMJ116),0,0),0)-1</f>
        <v>1</v>
      </c>
      <c r="H115" s="8" t="s">
        <v>187</v>
      </c>
      <c r="J115" s="3" t="n">
        <f aca="false">MATCH(TRUE(),INDEX(ISBLANK(K116:$AMJ116),0,0),0)-1</f>
        <v>0</v>
      </c>
      <c r="K115" s="8"/>
      <c r="L115" s="17"/>
      <c r="M115" s="13" t="s">
        <v>11</v>
      </c>
      <c r="N115" s="17" t="n">
        <v>1</v>
      </c>
      <c r="O115" s="13" t="s">
        <v>11</v>
      </c>
      <c r="P115" s="3" t="n">
        <f aca="false">MATCH(TRUE(),INDEX(ISBLANK(Q115:$AMJ115),0,0),0)-1</f>
        <v>1</v>
      </c>
      <c r="Q115" s="18" t="n">
        <v>1</v>
      </c>
      <c r="S115" s="3" t="n">
        <f aca="false">MATCH(TRUE(),INDEX(ISBLANK(T116:$AMJ116),0,0),0)-1</f>
        <v>0</v>
      </c>
      <c r="T115" s="8"/>
    </row>
    <row r="116" customFormat="false" ht="12.8" hidden="false" customHeight="false" outlineLevel="0" collapsed="false">
      <c r="A116" s="0"/>
      <c r="B116" s="0"/>
      <c r="C116" s="0"/>
      <c r="G116" s="0"/>
      <c r="H116" s="8" t="s">
        <v>188</v>
      </c>
      <c r="K116" s="8"/>
      <c r="T116" s="8"/>
    </row>
    <row r="117" customFormat="false" ht="12.8" hidden="false" customHeight="false" outlineLevel="0" collapsed="false">
      <c r="A117" s="0"/>
      <c r="B117" s="0"/>
      <c r="C117" s="0"/>
      <c r="G117" s="0"/>
      <c r="H117" s="11" t="n">
        <v>0</v>
      </c>
      <c r="K117" s="8"/>
    </row>
    <row r="118" customFormat="false" ht="39.55" hidden="false" customHeight="false" outlineLevel="0" collapsed="false">
      <c r="A118" s="16" t="s">
        <v>19</v>
      </c>
      <c r="B118" s="16" t="s">
        <v>170</v>
      </c>
      <c r="C118" s="16" t="s">
        <v>171</v>
      </c>
      <c r="D118" s="16" t="s">
        <v>172</v>
      </c>
      <c r="E118" s="16" t="s">
        <v>173</v>
      </c>
      <c r="G118" s="16" t="s">
        <v>174</v>
      </c>
      <c r="H118" s="16" t="s">
        <v>175</v>
      </c>
      <c r="J118" s="16" t="s">
        <v>176</v>
      </c>
      <c r="K118" s="16" t="s">
        <v>177</v>
      </c>
      <c r="L118" s="16" t="s">
        <v>178</v>
      </c>
      <c r="M118" s="16" t="s">
        <v>179</v>
      </c>
      <c r="N118" s="16" t="s">
        <v>180</v>
      </c>
      <c r="O118" s="16" t="s">
        <v>181</v>
      </c>
      <c r="P118" s="16" t="s">
        <v>182</v>
      </c>
      <c r="Q118" s="16" t="s">
        <v>183</v>
      </c>
      <c r="S118" s="16" t="s">
        <v>184</v>
      </c>
      <c r="T118" s="16" t="s">
        <v>185</v>
      </c>
    </row>
    <row r="119" customFormat="false" ht="15.8" hidden="false" customHeight="false" outlineLevel="0" collapsed="false">
      <c r="A119" s="10" t="s">
        <v>191</v>
      </c>
      <c r="B119" s="10" t="s">
        <v>129</v>
      </c>
      <c r="C119" s="10" t="s">
        <v>130</v>
      </c>
      <c r="D119" s="11" t="n">
        <v>12</v>
      </c>
      <c r="E119" s="11" t="n">
        <v>0</v>
      </c>
      <c r="G119" s="3" t="n">
        <f aca="false">MATCH(TRUE(),INDEX(ISBLANK(H120:$AMJ120),0,0),0)-1</f>
        <v>1</v>
      </c>
      <c r="H119" s="8" t="s">
        <v>187</v>
      </c>
      <c r="J119" s="3" t="n">
        <f aca="false">MATCH(TRUE(),INDEX(ISBLANK(K120:$AMJ120),0,0),0)-1</f>
        <v>0</v>
      </c>
      <c r="K119" s="8"/>
      <c r="L119" s="17"/>
      <c r="M119" s="13" t="s">
        <v>11</v>
      </c>
      <c r="N119" s="17" t="n">
        <v>1</v>
      </c>
      <c r="O119" s="13" t="s">
        <v>11</v>
      </c>
      <c r="P119" s="3" t="n">
        <f aca="false">MATCH(TRUE(),INDEX(ISBLANK(Q119:$AMJ119),0,0),0)-1</f>
        <v>1</v>
      </c>
      <c r="Q119" s="18" t="n">
        <v>1</v>
      </c>
      <c r="S119" s="3" t="n">
        <f aca="false">MATCH(TRUE(),INDEX(ISBLANK(T120:$AMJ120),0,0),0)-1</f>
        <v>0</v>
      </c>
      <c r="T119" s="8"/>
    </row>
    <row r="120" customFormat="false" ht="12.8" hidden="false" customHeight="false" outlineLevel="0" collapsed="false">
      <c r="A120" s="0"/>
      <c r="B120" s="0"/>
      <c r="C120" s="0"/>
      <c r="G120" s="0"/>
      <c r="H120" s="8" t="s">
        <v>188</v>
      </c>
      <c r="K120" s="8"/>
      <c r="T120" s="8"/>
    </row>
    <row r="121" customFormat="false" ht="12.8" hidden="false" customHeight="false" outlineLevel="0" collapsed="false">
      <c r="A121" s="0"/>
      <c r="B121" s="0"/>
      <c r="C121" s="0"/>
      <c r="G121" s="0"/>
      <c r="H121" s="11" t="n">
        <v>0</v>
      </c>
      <c r="K121" s="8"/>
    </row>
    <row r="122" customFormat="false" ht="39.55" hidden="false" customHeight="false" outlineLevel="0" collapsed="false">
      <c r="A122" s="16" t="s">
        <v>19</v>
      </c>
      <c r="B122" s="16" t="s">
        <v>170</v>
      </c>
      <c r="C122" s="16" t="s">
        <v>171</v>
      </c>
      <c r="D122" s="16" t="s">
        <v>172</v>
      </c>
      <c r="E122" s="16" t="s">
        <v>173</v>
      </c>
      <c r="G122" s="16" t="s">
        <v>174</v>
      </c>
      <c r="H122" s="16" t="s">
        <v>175</v>
      </c>
      <c r="J122" s="16" t="s">
        <v>176</v>
      </c>
      <c r="K122" s="16" t="s">
        <v>177</v>
      </c>
      <c r="L122" s="16" t="s">
        <v>178</v>
      </c>
      <c r="M122" s="16" t="s">
        <v>179</v>
      </c>
      <c r="N122" s="16" t="s">
        <v>180</v>
      </c>
      <c r="O122" s="16" t="s">
        <v>181</v>
      </c>
      <c r="P122" s="16" t="s">
        <v>182</v>
      </c>
      <c r="Q122" s="16" t="s">
        <v>183</v>
      </c>
      <c r="S122" s="16" t="s">
        <v>184</v>
      </c>
      <c r="T122" s="16" t="s">
        <v>185</v>
      </c>
    </row>
    <row r="123" customFormat="false" ht="15.8" hidden="false" customHeight="false" outlineLevel="0" collapsed="false">
      <c r="A123" s="10" t="s">
        <v>191</v>
      </c>
      <c r="B123" s="10" t="s">
        <v>135</v>
      </c>
      <c r="C123" s="10" t="s">
        <v>136</v>
      </c>
      <c r="D123" s="11" t="n">
        <v>12</v>
      </c>
      <c r="E123" s="11" t="n">
        <v>0</v>
      </c>
      <c r="G123" s="3" t="n">
        <f aca="false">MATCH(TRUE(),INDEX(ISBLANK(H124:$AMJ124),0,0),0)-1</f>
        <v>1</v>
      </c>
      <c r="H123" s="8" t="s">
        <v>187</v>
      </c>
      <c r="J123" s="3" t="n">
        <f aca="false">MATCH(TRUE(),INDEX(ISBLANK(K124:$AMJ124),0,0),0)-1</f>
        <v>0</v>
      </c>
      <c r="K123" s="8"/>
      <c r="L123" s="17"/>
      <c r="M123" s="13" t="s">
        <v>11</v>
      </c>
      <c r="N123" s="17" t="n">
        <v>1</v>
      </c>
      <c r="O123" s="13" t="s">
        <v>11</v>
      </c>
      <c r="P123" s="3" t="n">
        <f aca="false">MATCH(TRUE(),INDEX(ISBLANK(Q123:$AMJ123),0,0),0)-1</f>
        <v>1</v>
      </c>
      <c r="Q123" s="18" t="n">
        <v>1</v>
      </c>
      <c r="S123" s="3" t="n">
        <f aca="false">MATCH(TRUE(),INDEX(ISBLANK(T124:$AMJ124),0,0),0)-1</f>
        <v>0</v>
      </c>
      <c r="T123" s="8"/>
    </row>
    <row r="124" customFormat="false" ht="12.8" hidden="false" customHeight="false" outlineLevel="0" collapsed="false">
      <c r="A124" s="0"/>
      <c r="B124" s="0"/>
      <c r="C124" s="0"/>
      <c r="G124" s="0"/>
      <c r="H124" s="8" t="s">
        <v>188</v>
      </c>
      <c r="K124" s="8"/>
      <c r="T124" s="8"/>
    </row>
    <row r="125" customFormat="false" ht="12.8" hidden="false" customHeight="false" outlineLevel="0" collapsed="false">
      <c r="A125" s="0"/>
      <c r="B125" s="0"/>
      <c r="C125" s="0"/>
      <c r="G125" s="0"/>
      <c r="H125" s="11" t="n">
        <v>0</v>
      </c>
      <c r="K125" s="8"/>
    </row>
    <row r="126" customFormat="false" ht="39.55" hidden="false" customHeight="false" outlineLevel="0" collapsed="false">
      <c r="A126" s="16" t="s">
        <v>19</v>
      </c>
      <c r="B126" s="16" t="s">
        <v>170</v>
      </c>
      <c r="C126" s="16" t="s">
        <v>171</v>
      </c>
      <c r="D126" s="16" t="s">
        <v>172</v>
      </c>
      <c r="E126" s="16" t="s">
        <v>173</v>
      </c>
      <c r="G126" s="16" t="s">
        <v>174</v>
      </c>
      <c r="H126" s="16" t="s">
        <v>175</v>
      </c>
      <c r="J126" s="16" t="s">
        <v>176</v>
      </c>
      <c r="K126" s="16" t="s">
        <v>177</v>
      </c>
      <c r="L126" s="16" t="s">
        <v>178</v>
      </c>
      <c r="M126" s="16" t="s">
        <v>179</v>
      </c>
      <c r="N126" s="16" t="s">
        <v>180</v>
      </c>
      <c r="O126" s="16" t="s">
        <v>181</v>
      </c>
      <c r="P126" s="16" t="s">
        <v>182</v>
      </c>
      <c r="Q126" s="16" t="s">
        <v>183</v>
      </c>
      <c r="S126" s="16" t="s">
        <v>184</v>
      </c>
      <c r="T126" s="16" t="s">
        <v>185</v>
      </c>
    </row>
    <row r="127" customFormat="false" ht="15.8" hidden="false" customHeight="false" outlineLevel="0" collapsed="false">
      <c r="A127" s="10" t="s">
        <v>191</v>
      </c>
      <c r="B127" s="10" t="s">
        <v>147</v>
      </c>
      <c r="C127" s="10" t="s">
        <v>148</v>
      </c>
      <c r="D127" s="11" t="n">
        <v>12</v>
      </c>
      <c r="E127" s="11" t="n">
        <v>0</v>
      </c>
      <c r="G127" s="3" t="n">
        <f aca="false">MATCH(TRUE(),INDEX(ISBLANK(H128:$AMJ128),0,0),0)-1</f>
        <v>1</v>
      </c>
      <c r="H127" s="8" t="s">
        <v>187</v>
      </c>
      <c r="J127" s="3" t="n">
        <f aca="false">MATCH(TRUE(),INDEX(ISBLANK(K128:$AMJ128),0,0),0)-1</f>
        <v>0</v>
      </c>
      <c r="K127" s="8"/>
      <c r="L127" s="17"/>
      <c r="M127" s="13" t="s">
        <v>11</v>
      </c>
      <c r="N127" s="17" t="n">
        <v>1</v>
      </c>
      <c r="O127" s="13" t="s">
        <v>11</v>
      </c>
      <c r="P127" s="3" t="n">
        <f aca="false">MATCH(TRUE(),INDEX(ISBLANK(Q127:$AMJ127),0,0),0)-1</f>
        <v>1</v>
      </c>
      <c r="Q127" s="18" t="n">
        <v>1</v>
      </c>
      <c r="S127" s="3" t="n">
        <f aca="false">MATCH(TRUE(),INDEX(ISBLANK(T128:$AMJ128),0,0),0)-1</f>
        <v>0</v>
      </c>
      <c r="T127" s="8"/>
    </row>
    <row r="128" customFormat="false" ht="12.8" hidden="false" customHeight="false" outlineLevel="0" collapsed="false">
      <c r="A128" s="0"/>
      <c r="B128" s="0"/>
      <c r="C128" s="0"/>
      <c r="G128" s="0"/>
      <c r="H128" s="8" t="s">
        <v>188</v>
      </c>
      <c r="K128" s="8"/>
      <c r="T128" s="8"/>
    </row>
    <row r="129" customFormat="false" ht="12.8" hidden="false" customHeight="false" outlineLevel="0" collapsed="false">
      <c r="A129" s="0"/>
      <c r="B129" s="0"/>
      <c r="C129" s="0"/>
      <c r="G129" s="0"/>
      <c r="H129" s="11" t="n">
        <v>0</v>
      </c>
      <c r="K129" s="8"/>
    </row>
    <row r="130" customFormat="false" ht="39.55" hidden="false" customHeight="false" outlineLevel="0" collapsed="false">
      <c r="A130" s="16" t="s">
        <v>19</v>
      </c>
      <c r="B130" s="16" t="s">
        <v>170</v>
      </c>
      <c r="C130" s="16" t="s">
        <v>171</v>
      </c>
      <c r="D130" s="16" t="s">
        <v>172</v>
      </c>
      <c r="E130" s="16" t="s">
        <v>173</v>
      </c>
      <c r="G130" s="16" t="s">
        <v>174</v>
      </c>
      <c r="H130" s="16" t="s">
        <v>175</v>
      </c>
      <c r="J130" s="16" t="s">
        <v>176</v>
      </c>
      <c r="K130" s="16" t="s">
        <v>177</v>
      </c>
      <c r="L130" s="16" t="s">
        <v>178</v>
      </c>
      <c r="M130" s="16" t="s">
        <v>179</v>
      </c>
      <c r="N130" s="16" t="s">
        <v>180</v>
      </c>
      <c r="O130" s="16" t="s">
        <v>181</v>
      </c>
      <c r="P130" s="16" t="s">
        <v>182</v>
      </c>
      <c r="Q130" s="16" t="s">
        <v>183</v>
      </c>
      <c r="S130" s="16" t="s">
        <v>184</v>
      </c>
      <c r="T130" s="16" t="s">
        <v>185</v>
      </c>
    </row>
    <row r="131" customFormat="false" ht="15.8" hidden="false" customHeight="false" outlineLevel="0" collapsed="false">
      <c r="A131" s="10" t="s">
        <v>191</v>
      </c>
      <c r="B131" s="10" t="s">
        <v>153</v>
      </c>
      <c r="C131" s="10" t="s">
        <v>154</v>
      </c>
      <c r="D131" s="11" t="n">
        <v>12</v>
      </c>
      <c r="E131" s="11" t="n">
        <v>0</v>
      </c>
      <c r="G131" s="3" t="n">
        <f aca="false">MATCH(TRUE(),INDEX(ISBLANK(H132:$AMJ132),0,0),0)-1</f>
        <v>1</v>
      </c>
      <c r="H131" s="8" t="s">
        <v>187</v>
      </c>
      <c r="J131" s="3" t="n">
        <f aca="false">MATCH(TRUE(),INDEX(ISBLANK(K132:$AMJ132),0,0),0)-1</f>
        <v>0</v>
      </c>
      <c r="K131" s="8"/>
      <c r="L131" s="17"/>
      <c r="M131" s="13" t="s">
        <v>11</v>
      </c>
      <c r="N131" s="17" t="n">
        <v>1</v>
      </c>
      <c r="O131" s="13" t="s">
        <v>11</v>
      </c>
      <c r="P131" s="3" t="n">
        <f aca="false">MATCH(TRUE(),INDEX(ISBLANK(Q131:$AMJ131),0,0),0)-1</f>
        <v>1</v>
      </c>
      <c r="Q131" s="18" t="n">
        <v>1</v>
      </c>
      <c r="S131" s="3" t="n">
        <f aca="false">MATCH(TRUE(),INDEX(ISBLANK(T132:$AMJ132),0,0),0)-1</f>
        <v>0</v>
      </c>
      <c r="T131" s="8"/>
    </row>
    <row r="132" customFormat="false" ht="12.8" hidden="false" customHeight="false" outlineLevel="0" collapsed="false">
      <c r="A132" s="0"/>
      <c r="B132" s="0"/>
      <c r="C132" s="0"/>
      <c r="G132" s="0"/>
      <c r="H132" s="8" t="s">
        <v>188</v>
      </c>
      <c r="K132" s="8"/>
      <c r="T132" s="8"/>
    </row>
    <row r="133" customFormat="false" ht="12.8" hidden="false" customHeight="false" outlineLevel="0" collapsed="false">
      <c r="A133" s="0"/>
      <c r="B133" s="0"/>
      <c r="C133" s="0"/>
      <c r="G133" s="0"/>
      <c r="H133" s="11" t="n">
        <v>0</v>
      </c>
      <c r="K133" s="8"/>
    </row>
    <row r="134" customFormat="false" ht="39.55" hidden="false" customHeight="false" outlineLevel="0" collapsed="false">
      <c r="A134" s="16" t="s">
        <v>19</v>
      </c>
      <c r="B134" s="16" t="s">
        <v>170</v>
      </c>
      <c r="C134" s="16" t="s">
        <v>171</v>
      </c>
      <c r="D134" s="16" t="s">
        <v>172</v>
      </c>
      <c r="E134" s="16" t="s">
        <v>173</v>
      </c>
      <c r="G134" s="16" t="s">
        <v>174</v>
      </c>
      <c r="H134" s="16" t="s">
        <v>175</v>
      </c>
      <c r="J134" s="16" t="s">
        <v>176</v>
      </c>
      <c r="K134" s="16" t="s">
        <v>177</v>
      </c>
      <c r="L134" s="16" t="s">
        <v>178</v>
      </c>
      <c r="M134" s="16" t="s">
        <v>179</v>
      </c>
      <c r="N134" s="16" t="s">
        <v>180</v>
      </c>
      <c r="O134" s="16" t="s">
        <v>181</v>
      </c>
      <c r="P134" s="16" t="s">
        <v>182</v>
      </c>
      <c r="Q134" s="16" t="s">
        <v>183</v>
      </c>
      <c r="S134" s="16" t="s">
        <v>184</v>
      </c>
      <c r="T134" s="16" t="s">
        <v>185</v>
      </c>
    </row>
    <row r="135" customFormat="false" ht="15.8" hidden="false" customHeight="false" outlineLevel="0" collapsed="false">
      <c r="A135" s="10" t="s">
        <v>192</v>
      </c>
      <c r="B135" s="10" t="s">
        <v>59</v>
      </c>
      <c r="C135" s="10" t="s">
        <v>53</v>
      </c>
      <c r="D135" s="11" t="n">
        <v>12</v>
      </c>
      <c r="E135" s="11" t="n">
        <v>0</v>
      </c>
      <c r="G135" s="3" t="n">
        <f aca="false">MATCH(TRUE(),INDEX(ISBLANK(H136:$AMJ136),0,0),0)-1</f>
        <v>1</v>
      </c>
      <c r="H135" s="8" t="s">
        <v>193</v>
      </c>
      <c r="J135" s="3" t="n">
        <f aca="false">MATCH(TRUE(),INDEX(ISBLANK(K136:$AMJ136),0,0),0)-1</f>
        <v>0</v>
      </c>
      <c r="K135" s="8"/>
      <c r="L135" s="17"/>
      <c r="M135" s="13" t="s">
        <v>11</v>
      </c>
      <c r="N135" s="17" t="n">
        <v>1</v>
      </c>
      <c r="O135" s="13" t="s">
        <v>15</v>
      </c>
      <c r="P135" s="3" t="n">
        <f aca="false">MATCH(TRUE(),INDEX(ISBLANK(Q135:$AMJ135),0,0),0)-1</f>
        <v>1</v>
      </c>
      <c r="Q135" s="18" t="n">
        <v>0.6</v>
      </c>
      <c r="S135" s="3" t="n">
        <f aca="false">MATCH(TRUE(),INDEX(ISBLANK(T136:$AMJ136),0,0),0)-1</f>
        <v>0</v>
      </c>
      <c r="T135" s="8"/>
    </row>
    <row r="136" customFormat="false" ht="12.8" hidden="false" customHeight="false" outlineLevel="0" collapsed="false">
      <c r="A136" s="0"/>
      <c r="B136" s="0"/>
      <c r="C136" s="0"/>
      <c r="G136" s="0"/>
      <c r="H136" s="8" t="s">
        <v>188</v>
      </c>
      <c r="K136" s="8"/>
      <c r="T136" s="8"/>
    </row>
    <row r="137" customFormat="false" ht="12.8" hidden="false" customHeight="false" outlineLevel="0" collapsed="false">
      <c r="A137" s="0"/>
      <c r="B137" s="0"/>
      <c r="C137" s="0"/>
      <c r="G137" s="0"/>
      <c r="H137" s="11" t="n">
        <v>16</v>
      </c>
      <c r="K137" s="8"/>
    </row>
    <row r="138" customFormat="false" ht="39.55" hidden="false" customHeight="false" outlineLevel="0" collapsed="false">
      <c r="A138" s="16" t="s">
        <v>19</v>
      </c>
      <c r="B138" s="16" t="s">
        <v>170</v>
      </c>
      <c r="C138" s="16" t="s">
        <v>171</v>
      </c>
      <c r="D138" s="16" t="s">
        <v>172</v>
      </c>
      <c r="E138" s="16" t="s">
        <v>173</v>
      </c>
      <c r="G138" s="16" t="s">
        <v>174</v>
      </c>
      <c r="H138" s="16" t="s">
        <v>175</v>
      </c>
      <c r="J138" s="16" t="s">
        <v>176</v>
      </c>
      <c r="K138" s="16" t="s">
        <v>177</v>
      </c>
      <c r="L138" s="16" t="s">
        <v>178</v>
      </c>
      <c r="M138" s="16" t="s">
        <v>179</v>
      </c>
      <c r="N138" s="16" t="s">
        <v>180</v>
      </c>
      <c r="O138" s="16" t="s">
        <v>181</v>
      </c>
      <c r="P138" s="16" t="s">
        <v>182</v>
      </c>
      <c r="Q138" s="16" t="s">
        <v>183</v>
      </c>
      <c r="S138" s="16" t="s">
        <v>184</v>
      </c>
      <c r="T138" s="16" t="s">
        <v>185</v>
      </c>
    </row>
    <row r="139" customFormat="false" ht="15.8" hidden="false" customHeight="false" outlineLevel="0" collapsed="false">
      <c r="A139" s="10" t="s">
        <v>192</v>
      </c>
      <c r="B139" s="10" t="s">
        <v>60</v>
      </c>
      <c r="C139" s="10" t="s">
        <v>54</v>
      </c>
      <c r="D139" s="11" t="n">
        <v>12</v>
      </c>
      <c r="E139" s="11" t="n">
        <v>0</v>
      </c>
      <c r="G139" s="3" t="n">
        <f aca="false">MATCH(TRUE(),INDEX(ISBLANK(H140:$AMJ140),0,0),0)-1</f>
        <v>1</v>
      </c>
      <c r="H139" s="8" t="s">
        <v>193</v>
      </c>
      <c r="J139" s="3" t="n">
        <f aca="false">MATCH(TRUE(),INDEX(ISBLANK(K140:$AMJ140),0,0),0)-1</f>
        <v>0</v>
      </c>
      <c r="K139" s="8"/>
      <c r="L139" s="17"/>
      <c r="M139" s="13" t="s">
        <v>11</v>
      </c>
      <c r="N139" s="17" t="n">
        <v>1</v>
      </c>
      <c r="O139" s="13" t="s">
        <v>15</v>
      </c>
      <c r="P139" s="3" t="n">
        <f aca="false">MATCH(TRUE(),INDEX(ISBLANK(Q139:$AMJ139),0,0),0)-1</f>
        <v>1</v>
      </c>
      <c r="Q139" s="18" t="n">
        <v>0.6</v>
      </c>
      <c r="S139" s="3" t="n">
        <f aca="false">MATCH(TRUE(),INDEX(ISBLANK(T140:$AMJ140),0,0),0)-1</f>
        <v>0</v>
      </c>
      <c r="T139" s="8"/>
    </row>
    <row r="140" customFormat="false" ht="12.8" hidden="false" customHeight="false" outlineLevel="0" collapsed="false">
      <c r="A140" s="0"/>
      <c r="B140" s="0"/>
      <c r="C140" s="0"/>
      <c r="G140" s="0"/>
      <c r="H140" s="8" t="s">
        <v>188</v>
      </c>
      <c r="K140" s="8"/>
      <c r="T140" s="8"/>
    </row>
    <row r="141" customFormat="false" ht="12.8" hidden="false" customHeight="false" outlineLevel="0" collapsed="false">
      <c r="A141" s="0"/>
      <c r="B141" s="0"/>
      <c r="C141" s="0"/>
      <c r="G141" s="0"/>
      <c r="H141" s="11" t="n">
        <v>16</v>
      </c>
      <c r="K141" s="8"/>
    </row>
    <row r="142" customFormat="false" ht="39.55" hidden="false" customHeight="false" outlineLevel="0" collapsed="false">
      <c r="A142" s="16" t="s">
        <v>19</v>
      </c>
      <c r="B142" s="16" t="s">
        <v>170</v>
      </c>
      <c r="C142" s="16" t="s">
        <v>171</v>
      </c>
      <c r="D142" s="16" t="s">
        <v>172</v>
      </c>
      <c r="E142" s="16" t="s">
        <v>173</v>
      </c>
      <c r="G142" s="16" t="s">
        <v>174</v>
      </c>
      <c r="H142" s="16" t="s">
        <v>175</v>
      </c>
      <c r="J142" s="16" t="s">
        <v>176</v>
      </c>
      <c r="K142" s="16" t="s">
        <v>177</v>
      </c>
      <c r="L142" s="16" t="s">
        <v>178</v>
      </c>
      <c r="M142" s="16" t="s">
        <v>179</v>
      </c>
      <c r="N142" s="16" t="s">
        <v>180</v>
      </c>
      <c r="O142" s="16" t="s">
        <v>181</v>
      </c>
      <c r="P142" s="16" t="s">
        <v>182</v>
      </c>
      <c r="Q142" s="16" t="s">
        <v>183</v>
      </c>
      <c r="S142" s="16" t="s">
        <v>184</v>
      </c>
      <c r="T142" s="16" t="s">
        <v>185</v>
      </c>
    </row>
    <row r="143" customFormat="false" ht="15.8" hidden="false" customHeight="false" outlineLevel="0" collapsed="false">
      <c r="A143" s="10" t="s">
        <v>192</v>
      </c>
      <c r="B143" s="10" t="s">
        <v>71</v>
      </c>
      <c r="C143" s="10" t="s">
        <v>65</v>
      </c>
      <c r="D143" s="11" t="n">
        <v>12</v>
      </c>
      <c r="E143" s="11" t="n">
        <v>0</v>
      </c>
      <c r="G143" s="3" t="n">
        <f aca="false">MATCH(TRUE(),INDEX(ISBLANK(H144:$AMJ144),0,0),0)-1</f>
        <v>1</v>
      </c>
      <c r="H143" s="8" t="s">
        <v>193</v>
      </c>
      <c r="J143" s="3" t="n">
        <f aca="false">MATCH(TRUE(),INDEX(ISBLANK(K144:$AMJ144),0,0),0)-1</f>
        <v>0</v>
      </c>
      <c r="K143" s="8"/>
      <c r="L143" s="17"/>
      <c r="M143" s="13" t="s">
        <v>11</v>
      </c>
      <c r="N143" s="17" t="n">
        <v>1</v>
      </c>
      <c r="O143" s="13" t="s">
        <v>15</v>
      </c>
      <c r="P143" s="3" t="n">
        <f aca="false">MATCH(TRUE(),INDEX(ISBLANK(Q143:$AMJ143),0,0),0)-1</f>
        <v>1</v>
      </c>
      <c r="Q143" s="18" t="n">
        <v>0.6</v>
      </c>
      <c r="S143" s="3" t="n">
        <f aca="false">MATCH(TRUE(),INDEX(ISBLANK(T144:$AMJ144),0,0),0)-1</f>
        <v>0</v>
      </c>
      <c r="T143" s="8"/>
    </row>
    <row r="144" customFormat="false" ht="12.8" hidden="false" customHeight="false" outlineLevel="0" collapsed="false">
      <c r="A144" s="0"/>
      <c r="B144" s="0"/>
      <c r="C144" s="0"/>
      <c r="G144" s="0"/>
      <c r="H144" s="8" t="s">
        <v>188</v>
      </c>
      <c r="K144" s="8"/>
      <c r="T144" s="8"/>
    </row>
    <row r="145" customFormat="false" ht="12.8" hidden="false" customHeight="false" outlineLevel="0" collapsed="false">
      <c r="A145" s="0"/>
      <c r="B145" s="0"/>
      <c r="C145" s="0"/>
      <c r="G145" s="0"/>
      <c r="H145" s="11" t="n">
        <v>12</v>
      </c>
      <c r="K145" s="8"/>
    </row>
    <row r="146" customFormat="false" ht="39.55" hidden="false" customHeight="false" outlineLevel="0" collapsed="false">
      <c r="A146" s="16" t="s">
        <v>19</v>
      </c>
      <c r="B146" s="16" t="s">
        <v>170</v>
      </c>
      <c r="C146" s="16" t="s">
        <v>171</v>
      </c>
      <c r="D146" s="16" t="s">
        <v>172</v>
      </c>
      <c r="E146" s="16" t="s">
        <v>173</v>
      </c>
      <c r="G146" s="16" t="s">
        <v>174</v>
      </c>
      <c r="H146" s="16" t="s">
        <v>175</v>
      </c>
      <c r="J146" s="16" t="s">
        <v>176</v>
      </c>
      <c r="K146" s="16" t="s">
        <v>177</v>
      </c>
      <c r="L146" s="16" t="s">
        <v>178</v>
      </c>
      <c r="M146" s="16" t="s">
        <v>179</v>
      </c>
      <c r="N146" s="16" t="s">
        <v>180</v>
      </c>
      <c r="O146" s="16" t="s">
        <v>181</v>
      </c>
      <c r="P146" s="16" t="s">
        <v>182</v>
      </c>
      <c r="Q146" s="16" t="s">
        <v>183</v>
      </c>
      <c r="S146" s="16" t="s">
        <v>184</v>
      </c>
      <c r="T146" s="16" t="s">
        <v>185</v>
      </c>
    </row>
    <row r="147" customFormat="false" ht="15.8" hidden="false" customHeight="false" outlineLevel="0" collapsed="false">
      <c r="A147" s="10" t="s">
        <v>192</v>
      </c>
      <c r="B147" s="10" t="s">
        <v>72</v>
      </c>
      <c r="C147" s="10" t="s">
        <v>66</v>
      </c>
      <c r="D147" s="11" t="n">
        <v>12</v>
      </c>
      <c r="E147" s="11" t="n">
        <v>0</v>
      </c>
      <c r="G147" s="3" t="n">
        <f aca="false">MATCH(TRUE(),INDEX(ISBLANK(H148:$AMJ148),0,0),0)-1</f>
        <v>1</v>
      </c>
      <c r="H147" s="8" t="s">
        <v>193</v>
      </c>
      <c r="J147" s="3" t="n">
        <f aca="false">MATCH(TRUE(),INDEX(ISBLANK(K148:$AMJ148),0,0),0)-1</f>
        <v>0</v>
      </c>
      <c r="K147" s="8"/>
      <c r="L147" s="17"/>
      <c r="M147" s="13" t="s">
        <v>11</v>
      </c>
      <c r="N147" s="17" t="n">
        <v>1</v>
      </c>
      <c r="O147" s="13" t="s">
        <v>15</v>
      </c>
      <c r="P147" s="3" t="n">
        <f aca="false">MATCH(TRUE(),INDEX(ISBLANK(Q147:$AMJ147),0,0),0)-1</f>
        <v>1</v>
      </c>
      <c r="Q147" s="18" t="n">
        <v>0.6</v>
      </c>
      <c r="S147" s="3" t="n">
        <f aca="false">MATCH(TRUE(),INDEX(ISBLANK(T148:$AMJ148),0,0),0)-1</f>
        <v>0</v>
      </c>
      <c r="T147" s="8"/>
    </row>
    <row r="148" customFormat="false" ht="15.8" hidden="false" customHeight="false" outlineLevel="0" collapsed="false">
      <c r="A148" s="0"/>
      <c r="B148" s="0"/>
      <c r="C148" s="0"/>
      <c r="G148" s="0"/>
      <c r="H148" s="8" t="s">
        <v>188</v>
      </c>
      <c r="K148" s="8"/>
      <c r="T148" s="8"/>
    </row>
    <row r="149" customFormat="false" ht="15.8" hidden="false" customHeight="false" outlineLevel="0" collapsed="false">
      <c r="A149" s="0"/>
      <c r="B149" s="0"/>
      <c r="C149" s="0"/>
      <c r="G149" s="0"/>
      <c r="H149" s="11" t="n">
        <v>12</v>
      </c>
      <c r="K149" s="8"/>
    </row>
    <row r="150" customFormat="false" ht="39.55" hidden="false" customHeight="false" outlineLevel="0" collapsed="false">
      <c r="A150" s="16" t="s">
        <v>19</v>
      </c>
      <c r="B150" s="16" t="s">
        <v>170</v>
      </c>
      <c r="C150" s="16" t="s">
        <v>171</v>
      </c>
      <c r="D150" s="16" t="s">
        <v>172</v>
      </c>
      <c r="E150" s="16" t="s">
        <v>173</v>
      </c>
      <c r="G150" s="16" t="s">
        <v>174</v>
      </c>
      <c r="H150" s="16" t="s">
        <v>175</v>
      </c>
      <c r="J150" s="16" t="s">
        <v>176</v>
      </c>
      <c r="K150" s="16" t="s">
        <v>177</v>
      </c>
      <c r="L150" s="16" t="s">
        <v>178</v>
      </c>
      <c r="M150" s="16" t="s">
        <v>179</v>
      </c>
      <c r="N150" s="16" t="s">
        <v>180</v>
      </c>
      <c r="O150" s="16" t="s">
        <v>181</v>
      </c>
      <c r="P150" s="16" t="s">
        <v>182</v>
      </c>
      <c r="Q150" s="16" t="s">
        <v>183</v>
      </c>
      <c r="S150" s="16" t="s">
        <v>184</v>
      </c>
      <c r="T150" s="16" t="s">
        <v>185</v>
      </c>
    </row>
    <row r="151" customFormat="false" ht="15.8" hidden="false" customHeight="false" outlineLevel="0" collapsed="false">
      <c r="A151" s="10" t="s">
        <v>192</v>
      </c>
      <c r="B151" s="10" t="s">
        <v>83</v>
      </c>
      <c r="C151" s="10" t="s">
        <v>77</v>
      </c>
      <c r="D151" s="11" t="n">
        <v>12</v>
      </c>
      <c r="E151" s="11" t="n">
        <v>0</v>
      </c>
      <c r="G151" s="3" t="n">
        <f aca="false">MATCH(TRUE(),INDEX(ISBLANK(H152:$AMJ152),0,0),0)-1</f>
        <v>1</v>
      </c>
      <c r="H151" s="8" t="s">
        <v>193</v>
      </c>
      <c r="J151" s="3" t="n">
        <f aca="false">MATCH(TRUE(),INDEX(ISBLANK(K152:$AMJ152),0,0),0)-1</f>
        <v>0</v>
      </c>
      <c r="K151" s="8"/>
      <c r="L151" s="17"/>
      <c r="M151" s="13" t="s">
        <v>11</v>
      </c>
      <c r="N151" s="17" t="n">
        <v>1</v>
      </c>
      <c r="O151" s="13" t="s">
        <v>15</v>
      </c>
      <c r="P151" s="3" t="n">
        <f aca="false">MATCH(TRUE(),INDEX(ISBLANK(Q151:$AMJ151),0,0),0)-1</f>
        <v>1</v>
      </c>
      <c r="Q151" s="18" t="n">
        <v>0.6</v>
      </c>
      <c r="S151" s="3" t="n">
        <f aca="false">MATCH(TRUE(),INDEX(ISBLANK(T152:$AMJ152),0,0),0)-1</f>
        <v>0</v>
      </c>
      <c r="T151" s="8"/>
    </row>
    <row r="152" customFormat="false" ht="15.8" hidden="false" customHeight="false" outlineLevel="0" collapsed="false">
      <c r="A152" s="0"/>
      <c r="B152" s="0"/>
      <c r="C152" s="0"/>
      <c r="G152" s="0"/>
      <c r="H152" s="8" t="s">
        <v>188</v>
      </c>
      <c r="K152" s="8"/>
      <c r="T152" s="8"/>
    </row>
    <row r="153" customFormat="false" ht="15.8" hidden="false" customHeight="false" outlineLevel="0" collapsed="false">
      <c r="A153" s="0"/>
      <c r="B153" s="0"/>
      <c r="C153" s="0"/>
      <c r="G153" s="0"/>
      <c r="H153" s="11" t="n">
        <v>12</v>
      </c>
      <c r="K153" s="8"/>
    </row>
    <row r="154" customFormat="false" ht="39.55" hidden="false" customHeight="false" outlineLevel="0" collapsed="false">
      <c r="A154" s="16" t="s">
        <v>19</v>
      </c>
      <c r="B154" s="16" t="s">
        <v>170</v>
      </c>
      <c r="C154" s="16" t="s">
        <v>171</v>
      </c>
      <c r="D154" s="16" t="s">
        <v>172</v>
      </c>
      <c r="E154" s="16" t="s">
        <v>173</v>
      </c>
      <c r="G154" s="16" t="s">
        <v>174</v>
      </c>
      <c r="H154" s="16" t="s">
        <v>175</v>
      </c>
      <c r="J154" s="16" t="s">
        <v>176</v>
      </c>
      <c r="K154" s="16" t="s">
        <v>177</v>
      </c>
      <c r="L154" s="16" t="s">
        <v>178</v>
      </c>
      <c r="M154" s="16" t="s">
        <v>179</v>
      </c>
      <c r="N154" s="16" t="s">
        <v>180</v>
      </c>
      <c r="O154" s="16" t="s">
        <v>181</v>
      </c>
      <c r="P154" s="16" t="s">
        <v>182</v>
      </c>
      <c r="Q154" s="16" t="s">
        <v>183</v>
      </c>
      <c r="S154" s="16" t="s">
        <v>184</v>
      </c>
      <c r="T154" s="16" t="s">
        <v>185</v>
      </c>
    </row>
    <row r="155" customFormat="false" ht="15.8" hidden="false" customHeight="false" outlineLevel="0" collapsed="false">
      <c r="A155" s="10" t="s">
        <v>192</v>
      </c>
      <c r="B155" s="10" t="s">
        <v>84</v>
      </c>
      <c r="C155" s="10" t="s">
        <v>78</v>
      </c>
      <c r="D155" s="11" t="n">
        <v>12</v>
      </c>
      <c r="E155" s="11" t="n">
        <v>0</v>
      </c>
      <c r="G155" s="3" t="n">
        <f aca="false">MATCH(TRUE(),INDEX(ISBLANK(H156:$AMJ156),0,0),0)-1</f>
        <v>1</v>
      </c>
      <c r="H155" s="8" t="s">
        <v>193</v>
      </c>
      <c r="J155" s="3" t="n">
        <f aca="false">MATCH(TRUE(),INDEX(ISBLANK(K156:$AMJ156),0,0),0)-1</f>
        <v>0</v>
      </c>
      <c r="K155" s="8"/>
      <c r="L155" s="17"/>
      <c r="M155" s="13" t="s">
        <v>11</v>
      </c>
      <c r="N155" s="17" t="n">
        <v>1</v>
      </c>
      <c r="O155" s="13" t="s">
        <v>15</v>
      </c>
      <c r="P155" s="3" t="n">
        <f aca="false">MATCH(TRUE(),INDEX(ISBLANK(Q155:$AMJ155),0,0),0)-1</f>
        <v>1</v>
      </c>
      <c r="Q155" s="18" t="n">
        <v>0.6</v>
      </c>
      <c r="S155" s="3" t="n">
        <f aca="false">MATCH(TRUE(),INDEX(ISBLANK(T156:$AMJ156),0,0),0)-1</f>
        <v>0</v>
      </c>
      <c r="T155" s="8"/>
    </row>
    <row r="156" customFormat="false" ht="15.8" hidden="false" customHeight="false" outlineLevel="0" collapsed="false">
      <c r="A156" s="0"/>
      <c r="B156" s="0"/>
      <c r="C156" s="0"/>
      <c r="G156" s="0"/>
      <c r="H156" s="8" t="s">
        <v>188</v>
      </c>
      <c r="K156" s="8"/>
      <c r="T156" s="8"/>
    </row>
    <row r="157" customFormat="false" ht="15.8" hidden="false" customHeight="false" outlineLevel="0" collapsed="false">
      <c r="A157" s="0"/>
      <c r="B157" s="0"/>
      <c r="C157" s="0"/>
      <c r="G157" s="0"/>
      <c r="H157" s="11" t="n">
        <v>12</v>
      </c>
      <c r="K157" s="8"/>
    </row>
    <row r="158" customFormat="false" ht="39.55" hidden="false" customHeight="false" outlineLevel="0" collapsed="false">
      <c r="A158" s="16" t="s">
        <v>19</v>
      </c>
      <c r="B158" s="16" t="s">
        <v>170</v>
      </c>
      <c r="C158" s="16" t="s">
        <v>171</v>
      </c>
      <c r="D158" s="16" t="s">
        <v>172</v>
      </c>
      <c r="E158" s="16" t="s">
        <v>173</v>
      </c>
      <c r="G158" s="16" t="s">
        <v>174</v>
      </c>
      <c r="H158" s="16" t="s">
        <v>175</v>
      </c>
      <c r="J158" s="16" t="s">
        <v>176</v>
      </c>
      <c r="K158" s="16" t="s">
        <v>177</v>
      </c>
      <c r="L158" s="16" t="s">
        <v>178</v>
      </c>
      <c r="M158" s="16" t="s">
        <v>179</v>
      </c>
      <c r="N158" s="16" t="s">
        <v>180</v>
      </c>
      <c r="O158" s="16" t="s">
        <v>181</v>
      </c>
      <c r="P158" s="16" t="s">
        <v>182</v>
      </c>
      <c r="Q158" s="16" t="s">
        <v>183</v>
      </c>
      <c r="S158" s="16" t="s">
        <v>184</v>
      </c>
      <c r="T158" s="16" t="s">
        <v>185</v>
      </c>
    </row>
    <row r="159" customFormat="false" ht="15.8" hidden="false" customHeight="false" outlineLevel="0" collapsed="false">
      <c r="A159" s="10" t="s">
        <v>192</v>
      </c>
      <c r="B159" s="10" t="s">
        <v>95</v>
      </c>
      <c r="C159" s="10" t="s">
        <v>89</v>
      </c>
      <c r="D159" s="11" t="n">
        <v>12</v>
      </c>
      <c r="E159" s="11" t="n">
        <v>0</v>
      </c>
      <c r="G159" s="3" t="n">
        <f aca="false">MATCH(TRUE(),INDEX(ISBLANK(H160:$AMJ160),0,0),0)-1</f>
        <v>1</v>
      </c>
      <c r="H159" s="8" t="s">
        <v>193</v>
      </c>
      <c r="J159" s="3" t="n">
        <f aca="false">MATCH(TRUE(),INDEX(ISBLANK(K160:$AMJ160),0,0),0)-1</f>
        <v>0</v>
      </c>
      <c r="K159" s="8"/>
      <c r="L159" s="17"/>
      <c r="M159" s="13" t="s">
        <v>11</v>
      </c>
      <c r="N159" s="17" t="n">
        <v>1</v>
      </c>
      <c r="O159" s="13" t="s">
        <v>15</v>
      </c>
      <c r="P159" s="3" t="n">
        <f aca="false">MATCH(TRUE(),INDEX(ISBLANK(Q159:$AMJ159),0,0),0)-1</f>
        <v>1</v>
      </c>
      <c r="Q159" s="18" t="n">
        <v>0.6</v>
      </c>
      <c r="S159" s="3" t="n">
        <f aca="false">MATCH(TRUE(),INDEX(ISBLANK(T160:$AMJ160),0,0),0)-1</f>
        <v>0</v>
      </c>
      <c r="T159" s="8"/>
    </row>
    <row r="160" customFormat="false" ht="15.8" hidden="false" customHeight="false" outlineLevel="0" collapsed="false">
      <c r="A160" s="0"/>
      <c r="B160" s="0"/>
      <c r="C160" s="0"/>
      <c r="G160" s="0"/>
      <c r="H160" s="8" t="s">
        <v>188</v>
      </c>
      <c r="K160" s="8"/>
      <c r="T160" s="8"/>
    </row>
    <row r="161" customFormat="false" ht="15.8" hidden="false" customHeight="false" outlineLevel="0" collapsed="false">
      <c r="A161" s="0"/>
      <c r="B161" s="0"/>
      <c r="C161" s="0"/>
      <c r="G161" s="0"/>
      <c r="H161" s="11" t="n">
        <v>12</v>
      </c>
      <c r="K161" s="8"/>
    </row>
    <row r="162" customFormat="false" ht="39.55" hidden="false" customHeight="false" outlineLevel="0" collapsed="false">
      <c r="A162" s="16" t="s">
        <v>19</v>
      </c>
      <c r="B162" s="16" t="s">
        <v>170</v>
      </c>
      <c r="C162" s="16" t="s">
        <v>171</v>
      </c>
      <c r="D162" s="16" t="s">
        <v>172</v>
      </c>
      <c r="E162" s="16" t="s">
        <v>173</v>
      </c>
      <c r="G162" s="16" t="s">
        <v>174</v>
      </c>
      <c r="H162" s="16" t="s">
        <v>175</v>
      </c>
      <c r="J162" s="16" t="s">
        <v>176</v>
      </c>
      <c r="K162" s="16" t="s">
        <v>177</v>
      </c>
      <c r="L162" s="16" t="s">
        <v>178</v>
      </c>
      <c r="M162" s="16" t="s">
        <v>179</v>
      </c>
      <c r="N162" s="16" t="s">
        <v>180</v>
      </c>
      <c r="O162" s="16" t="s">
        <v>181</v>
      </c>
      <c r="P162" s="16" t="s">
        <v>182</v>
      </c>
      <c r="Q162" s="16" t="s">
        <v>183</v>
      </c>
      <c r="S162" s="16" t="s">
        <v>184</v>
      </c>
      <c r="T162" s="16" t="s">
        <v>185</v>
      </c>
    </row>
    <row r="163" customFormat="false" ht="15.8" hidden="false" customHeight="false" outlineLevel="0" collapsed="false">
      <c r="A163" s="10" t="s">
        <v>192</v>
      </c>
      <c r="B163" s="10" t="s">
        <v>96</v>
      </c>
      <c r="C163" s="10" t="s">
        <v>90</v>
      </c>
      <c r="D163" s="11" t="n">
        <v>12</v>
      </c>
      <c r="E163" s="11" t="n">
        <v>0</v>
      </c>
      <c r="G163" s="3" t="n">
        <f aca="false">MATCH(TRUE(),INDEX(ISBLANK(H164:$AMJ164),0,0),0)-1</f>
        <v>1</v>
      </c>
      <c r="H163" s="8" t="s">
        <v>193</v>
      </c>
      <c r="J163" s="3" t="n">
        <f aca="false">MATCH(TRUE(),INDEX(ISBLANK(K164:$AMJ164),0,0),0)-1</f>
        <v>0</v>
      </c>
      <c r="K163" s="8"/>
      <c r="L163" s="17"/>
      <c r="M163" s="13" t="s">
        <v>11</v>
      </c>
      <c r="N163" s="17" t="n">
        <v>1</v>
      </c>
      <c r="O163" s="13" t="s">
        <v>15</v>
      </c>
      <c r="P163" s="3" t="n">
        <f aca="false">MATCH(TRUE(),INDEX(ISBLANK(Q163:$AMJ163),0,0),0)-1</f>
        <v>1</v>
      </c>
      <c r="Q163" s="18" t="n">
        <v>0.6</v>
      </c>
      <c r="S163" s="3" t="n">
        <f aca="false">MATCH(TRUE(),INDEX(ISBLANK(T164:$AMJ164),0,0),0)-1</f>
        <v>0</v>
      </c>
      <c r="T163" s="8"/>
    </row>
    <row r="164" customFormat="false" ht="15.8" hidden="false" customHeight="false" outlineLevel="0" collapsed="false">
      <c r="A164" s="0"/>
      <c r="B164" s="0"/>
      <c r="C164" s="0"/>
      <c r="G164" s="0"/>
      <c r="H164" s="8" t="s">
        <v>188</v>
      </c>
      <c r="K164" s="8"/>
      <c r="T164" s="8"/>
    </row>
    <row r="165" customFormat="false" ht="15.8" hidden="false" customHeight="false" outlineLevel="0" collapsed="false">
      <c r="A165" s="0"/>
      <c r="B165" s="0"/>
      <c r="C165" s="0"/>
      <c r="G165" s="0"/>
      <c r="H165" s="11" t="n">
        <v>12</v>
      </c>
      <c r="K165" s="8"/>
    </row>
    <row r="166" customFormat="false" ht="39.55" hidden="false" customHeight="false" outlineLevel="0" collapsed="false">
      <c r="A166" s="16" t="s">
        <v>19</v>
      </c>
      <c r="B166" s="16" t="s">
        <v>170</v>
      </c>
      <c r="C166" s="16" t="s">
        <v>171</v>
      </c>
      <c r="D166" s="16" t="s">
        <v>172</v>
      </c>
      <c r="E166" s="16" t="s">
        <v>173</v>
      </c>
      <c r="G166" s="16" t="s">
        <v>174</v>
      </c>
      <c r="H166" s="16" t="s">
        <v>175</v>
      </c>
      <c r="J166" s="16" t="s">
        <v>176</v>
      </c>
      <c r="K166" s="16" t="s">
        <v>177</v>
      </c>
      <c r="L166" s="16" t="s">
        <v>178</v>
      </c>
      <c r="M166" s="16" t="s">
        <v>179</v>
      </c>
      <c r="N166" s="16" t="s">
        <v>180</v>
      </c>
      <c r="O166" s="16" t="s">
        <v>181</v>
      </c>
      <c r="P166" s="16" t="s">
        <v>182</v>
      </c>
      <c r="Q166" s="16" t="s">
        <v>183</v>
      </c>
      <c r="S166" s="16" t="s">
        <v>184</v>
      </c>
      <c r="T166" s="16" t="s">
        <v>185</v>
      </c>
    </row>
    <row r="167" customFormat="false" ht="15.8" hidden="false" customHeight="false" outlineLevel="0" collapsed="false">
      <c r="A167" s="10" t="s">
        <v>192</v>
      </c>
      <c r="B167" s="10" t="s">
        <v>107</v>
      </c>
      <c r="C167" s="10" t="s">
        <v>101</v>
      </c>
      <c r="D167" s="11" t="n">
        <v>12</v>
      </c>
      <c r="E167" s="11" t="n">
        <v>0</v>
      </c>
      <c r="G167" s="3" t="n">
        <f aca="false">MATCH(TRUE(),INDEX(ISBLANK(H168:$AMJ168),0,0),0)-1</f>
        <v>1</v>
      </c>
      <c r="H167" s="8" t="s">
        <v>193</v>
      </c>
      <c r="J167" s="3" t="n">
        <f aca="false">MATCH(TRUE(),INDEX(ISBLANK(K168:$AMJ168),0,0),0)-1</f>
        <v>0</v>
      </c>
      <c r="K167" s="8"/>
      <c r="L167" s="17"/>
      <c r="M167" s="13" t="s">
        <v>11</v>
      </c>
      <c r="N167" s="17" t="n">
        <v>1</v>
      </c>
      <c r="O167" s="13" t="s">
        <v>15</v>
      </c>
      <c r="P167" s="3" t="n">
        <f aca="false">MATCH(TRUE(),INDEX(ISBLANK(Q167:$AMJ167),0,0),0)-1</f>
        <v>1</v>
      </c>
      <c r="Q167" s="18" t="n">
        <v>0.6</v>
      </c>
      <c r="S167" s="3" t="n">
        <f aca="false">MATCH(TRUE(),INDEX(ISBLANK(T168:$AMJ168),0,0),0)-1</f>
        <v>0</v>
      </c>
      <c r="T167" s="8"/>
    </row>
    <row r="168" customFormat="false" ht="15.8" hidden="false" customHeight="false" outlineLevel="0" collapsed="false">
      <c r="A168" s="0"/>
      <c r="B168" s="0"/>
      <c r="C168" s="0"/>
      <c r="G168" s="0"/>
      <c r="H168" s="8" t="s">
        <v>188</v>
      </c>
      <c r="K168" s="8"/>
      <c r="T168" s="8"/>
    </row>
    <row r="169" customFormat="false" ht="15.8" hidden="false" customHeight="false" outlineLevel="0" collapsed="false">
      <c r="A169" s="0"/>
      <c r="B169" s="0"/>
      <c r="C169" s="0"/>
      <c r="G169" s="0"/>
      <c r="H169" s="11" t="n">
        <v>12</v>
      </c>
      <c r="K169" s="8"/>
    </row>
    <row r="170" customFormat="false" ht="39.55" hidden="false" customHeight="false" outlineLevel="0" collapsed="false">
      <c r="A170" s="16" t="s">
        <v>19</v>
      </c>
      <c r="B170" s="16" t="s">
        <v>170</v>
      </c>
      <c r="C170" s="16" t="s">
        <v>171</v>
      </c>
      <c r="D170" s="16" t="s">
        <v>172</v>
      </c>
      <c r="E170" s="16" t="s">
        <v>173</v>
      </c>
      <c r="G170" s="16" t="s">
        <v>174</v>
      </c>
      <c r="H170" s="16" t="s">
        <v>175</v>
      </c>
      <c r="J170" s="16" t="s">
        <v>176</v>
      </c>
      <c r="K170" s="16" t="s">
        <v>177</v>
      </c>
      <c r="L170" s="16" t="s">
        <v>178</v>
      </c>
      <c r="M170" s="16" t="s">
        <v>179</v>
      </c>
      <c r="N170" s="16" t="s">
        <v>180</v>
      </c>
      <c r="O170" s="16" t="s">
        <v>181</v>
      </c>
      <c r="P170" s="16" t="s">
        <v>182</v>
      </c>
      <c r="Q170" s="16" t="s">
        <v>183</v>
      </c>
      <c r="S170" s="16" t="s">
        <v>184</v>
      </c>
      <c r="T170" s="16" t="s">
        <v>185</v>
      </c>
    </row>
    <row r="171" customFormat="false" ht="15.8" hidden="false" customHeight="false" outlineLevel="0" collapsed="false">
      <c r="A171" s="10" t="s">
        <v>192</v>
      </c>
      <c r="B171" s="10" t="s">
        <v>108</v>
      </c>
      <c r="C171" s="10" t="s">
        <v>102</v>
      </c>
      <c r="D171" s="11" t="n">
        <v>12</v>
      </c>
      <c r="E171" s="11" t="n">
        <v>0</v>
      </c>
      <c r="G171" s="3" t="n">
        <f aca="false">MATCH(TRUE(),INDEX(ISBLANK(H172:$AMJ172),0,0),0)-1</f>
        <v>1</v>
      </c>
      <c r="H171" s="8" t="s">
        <v>193</v>
      </c>
      <c r="J171" s="3" t="n">
        <f aca="false">MATCH(TRUE(),INDEX(ISBLANK(K172:$AMJ172),0,0),0)-1</f>
        <v>0</v>
      </c>
      <c r="K171" s="8"/>
      <c r="L171" s="17"/>
      <c r="M171" s="13" t="s">
        <v>11</v>
      </c>
      <c r="N171" s="17" t="n">
        <v>1</v>
      </c>
      <c r="O171" s="13" t="s">
        <v>15</v>
      </c>
      <c r="P171" s="3" t="n">
        <f aca="false">MATCH(TRUE(),INDEX(ISBLANK(Q171:$AMJ171),0,0),0)-1</f>
        <v>1</v>
      </c>
      <c r="Q171" s="18" t="n">
        <v>0.6</v>
      </c>
      <c r="S171" s="3" t="n">
        <f aca="false">MATCH(TRUE(),INDEX(ISBLANK(T172:$AMJ172),0,0),0)-1</f>
        <v>0</v>
      </c>
      <c r="T171" s="8"/>
    </row>
    <row r="172" customFormat="false" ht="12.8" hidden="false" customHeight="false" outlineLevel="0" collapsed="false">
      <c r="A172" s="0"/>
      <c r="B172" s="0"/>
      <c r="C172" s="0"/>
      <c r="G172" s="0"/>
      <c r="H172" s="8" t="s">
        <v>188</v>
      </c>
      <c r="K172" s="8"/>
      <c r="T172" s="8"/>
    </row>
    <row r="173" customFormat="false" ht="12.8" hidden="false" customHeight="false" outlineLevel="0" collapsed="false">
      <c r="A173" s="0"/>
      <c r="B173" s="0"/>
      <c r="C173" s="0"/>
      <c r="G173" s="0"/>
      <c r="H173" s="11" t="n">
        <v>12</v>
      </c>
      <c r="K173" s="8"/>
    </row>
    <row r="174" customFormat="false" ht="41" hidden="false" customHeight="false" outlineLevel="0" collapsed="false">
      <c r="A174" s="16" t="s">
        <v>19</v>
      </c>
      <c r="B174" s="16" t="s">
        <v>170</v>
      </c>
      <c r="C174" s="16" t="s">
        <v>171</v>
      </c>
      <c r="D174" s="16" t="s">
        <v>172</v>
      </c>
      <c r="E174" s="16" t="s">
        <v>173</v>
      </c>
      <c r="G174" s="16" t="s">
        <v>174</v>
      </c>
      <c r="H174" s="16" t="s">
        <v>175</v>
      </c>
      <c r="J174" s="16" t="s">
        <v>176</v>
      </c>
      <c r="K174" s="16" t="s">
        <v>177</v>
      </c>
      <c r="L174" s="16" t="s">
        <v>178</v>
      </c>
      <c r="M174" s="16" t="s">
        <v>179</v>
      </c>
      <c r="N174" s="16" t="s">
        <v>180</v>
      </c>
      <c r="O174" s="16" t="s">
        <v>181</v>
      </c>
      <c r="P174" s="16" t="s">
        <v>182</v>
      </c>
      <c r="Q174" s="16" t="s">
        <v>183</v>
      </c>
      <c r="S174" s="16" t="s">
        <v>184</v>
      </c>
      <c r="T174" s="16" t="s">
        <v>185</v>
      </c>
    </row>
    <row r="175" customFormat="false" ht="15.8" hidden="false" customHeight="false" outlineLevel="0" collapsed="false">
      <c r="A175" s="10" t="s">
        <v>192</v>
      </c>
      <c r="B175" s="10" t="s">
        <v>119</v>
      </c>
      <c r="C175" s="10" t="s">
        <v>113</v>
      </c>
      <c r="D175" s="11" t="n">
        <v>12</v>
      </c>
      <c r="E175" s="11" t="n">
        <v>0</v>
      </c>
      <c r="G175" s="3" t="n">
        <f aca="false">MATCH(TRUE(),INDEX(ISBLANK(H176:$AMJ176),0,0),0)-1</f>
        <v>1</v>
      </c>
      <c r="H175" s="8" t="s">
        <v>193</v>
      </c>
      <c r="J175" s="3" t="n">
        <f aca="false">MATCH(TRUE(),INDEX(ISBLANK(K176:$AMJ176),0,0),0)-1</f>
        <v>0</v>
      </c>
      <c r="K175" s="8"/>
      <c r="L175" s="17"/>
      <c r="M175" s="13" t="s">
        <v>11</v>
      </c>
      <c r="N175" s="17" t="n">
        <v>1</v>
      </c>
      <c r="O175" s="13" t="s">
        <v>15</v>
      </c>
      <c r="P175" s="3" t="n">
        <f aca="false">MATCH(TRUE(),INDEX(ISBLANK(Q175:$AMJ175),0,0),0)-1</f>
        <v>1</v>
      </c>
      <c r="Q175" s="18" t="n">
        <v>0.6</v>
      </c>
      <c r="S175" s="3" t="n">
        <f aca="false">MATCH(TRUE(),INDEX(ISBLANK(T176:$AMJ176),0,0),0)-1</f>
        <v>0</v>
      </c>
      <c r="T175" s="8"/>
    </row>
    <row r="176" customFormat="false" ht="12.8" hidden="false" customHeight="false" outlineLevel="0" collapsed="false">
      <c r="A176" s="0"/>
      <c r="B176" s="0"/>
      <c r="C176" s="0"/>
      <c r="G176" s="0"/>
      <c r="H176" s="8" t="s">
        <v>188</v>
      </c>
      <c r="K176" s="8"/>
      <c r="T176" s="8"/>
    </row>
    <row r="177" customFormat="false" ht="12.8" hidden="false" customHeight="false" outlineLevel="0" collapsed="false">
      <c r="A177" s="0"/>
      <c r="B177" s="0"/>
      <c r="C177" s="0"/>
      <c r="G177" s="0"/>
      <c r="H177" s="11" t="n">
        <v>16</v>
      </c>
      <c r="K177" s="8"/>
    </row>
    <row r="178" customFormat="false" ht="39.55" hidden="false" customHeight="false" outlineLevel="0" collapsed="false">
      <c r="A178" s="16" t="s">
        <v>19</v>
      </c>
      <c r="B178" s="16" t="s">
        <v>170</v>
      </c>
      <c r="C178" s="16" t="s">
        <v>171</v>
      </c>
      <c r="D178" s="16" t="s">
        <v>172</v>
      </c>
      <c r="E178" s="16" t="s">
        <v>173</v>
      </c>
      <c r="G178" s="16" t="s">
        <v>174</v>
      </c>
      <c r="H178" s="16" t="s">
        <v>175</v>
      </c>
      <c r="J178" s="16" t="s">
        <v>176</v>
      </c>
      <c r="K178" s="16" t="s">
        <v>177</v>
      </c>
      <c r="L178" s="16" t="s">
        <v>178</v>
      </c>
      <c r="M178" s="16" t="s">
        <v>179</v>
      </c>
      <c r="N178" s="16" t="s">
        <v>180</v>
      </c>
      <c r="O178" s="16" t="s">
        <v>181</v>
      </c>
      <c r="P178" s="16" t="s">
        <v>182</v>
      </c>
      <c r="Q178" s="16" t="s">
        <v>183</v>
      </c>
      <c r="S178" s="16" t="s">
        <v>184</v>
      </c>
      <c r="T178" s="16" t="s">
        <v>185</v>
      </c>
    </row>
    <row r="179" customFormat="false" ht="15.8" hidden="false" customHeight="false" outlineLevel="0" collapsed="false">
      <c r="A179" s="10" t="s">
        <v>192</v>
      </c>
      <c r="B179" s="10" t="s">
        <v>120</v>
      </c>
      <c r="C179" s="10" t="s">
        <v>114</v>
      </c>
      <c r="D179" s="11" t="n">
        <v>12</v>
      </c>
      <c r="E179" s="11" t="n">
        <v>0</v>
      </c>
      <c r="G179" s="3" t="n">
        <f aca="false">MATCH(TRUE(),INDEX(ISBLANK(H180:$AMJ180),0,0),0)-1</f>
        <v>1</v>
      </c>
      <c r="H179" s="8" t="s">
        <v>193</v>
      </c>
      <c r="J179" s="3" t="n">
        <f aca="false">MATCH(TRUE(),INDEX(ISBLANK(K180:$AMJ180),0,0),0)-1</f>
        <v>0</v>
      </c>
      <c r="K179" s="8"/>
      <c r="L179" s="17"/>
      <c r="M179" s="13" t="s">
        <v>11</v>
      </c>
      <c r="N179" s="17" t="n">
        <v>1</v>
      </c>
      <c r="O179" s="13" t="s">
        <v>15</v>
      </c>
      <c r="P179" s="3" t="n">
        <f aca="false">MATCH(TRUE(),INDEX(ISBLANK(Q179:$AMJ179),0,0),0)-1</f>
        <v>1</v>
      </c>
      <c r="Q179" s="18" t="n">
        <v>0.6</v>
      </c>
      <c r="S179" s="3" t="n">
        <f aca="false">MATCH(TRUE(),INDEX(ISBLANK(T180:$AMJ180),0,0),0)-1</f>
        <v>0</v>
      </c>
      <c r="T179" s="8"/>
    </row>
    <row r="180" customFormat="false" ht="12.8" hidden="false" customHeight="false" outlineLevel="0" collapsed="false">
      <c r="A180" s="0"/>
      <c r="B180" s="0"/>
      <c r="C180" s="0"/>
      <c r="G180" s="0"/>
      <c r="H180" s="8" t="s">
        <v>188</v>
      </c>
      <c r="K180" s="8"/>
      <c r="T180" s="8"/>
    </row>
    <row r="181" customFormat="false" ht="12.8" hidden="false" customHeight="false" outlineLevel="0" collapsed="false">
      <c r="A181" s="0"/>
      <c r="B181" s="0"/>
      <c r="C181" s="0"/>
      <c r="G181" s="0"/>
      <c r="H181" s="11" t="n">
        <v>16</v>
      </c>
      <c r="K181" s="8"/>
    </row>
    <row r="182" customFormat="false" ht="39.55" hidden="false" customHeight="false" outlineLevel="0" collapsed="false">
      <c r="A182" s="16" t="s">
        <v>19</v>
      </c>
      <c r="B182" s="16" t="s">
        <v>170</v>
      </c>
      <c r="C182" s="16" t="s">
        <v>171</v>
      </c>
      <c r="D182" s="16" t="s">
        <v>172</v>
      </c>
      <c r="E182" s="16" t="s">
        <v>173</v>
      </c>
      <c r="G182" s="16" t="s">
        <v>174</v>
      </c>
      <c r="H182" s="16" t="s">
        <v>175</v>
      </c>
      <c r="J182" s="16" t="s">
        <v>176</v>
      </c>
      <c r="K182" s="16" t="s">
        <v>177</v>
      </c>
      <c r="L182" s="16" t="s">
        <v>178</v>
      </c>
      <c r="M182" s="16" t="s">
        <v>179</v>
      </c>
      <c r="N182" s="16" t="s">
        <v>180</v>
      </c>
      <c r="O182" s="16" t="s">
        <v>181</v>
      </c>
      <c r="P182" s="16" t="s">
        <v>182</v>
      </c>
      <c r="Q182" s="16" t="s">
        <v>183</v>
      </c>
      <c r="S182" s="16" t="s">
        <v>184</v>
      </c>
      <c r="T182" s="16" t="s">
        <v>185</v>
      </c>
    </row>
    <row r="183" customFormat="false" ht="15.8" hidden="false" customHeight="false" outlineLevel="0" collapsed="false">
      <c r="A183" s="10" t="s">
        <v>192</v>
      </c>
      <c r="B183" s="10" t="s">
        <v>131</v>
      </c>
      <c r="C183" s="10" t="s">
        <v>125</v>
      </c>
      <c r="D183" s="11" t="n">
        <v>12</v>
      </c>
      <c r="E183" s="11" t="n">
        <v>0</v>
      </c>
      <c r="G183" s="3" t="n">
        <f aca="false">MATCH(TRUE(),INDEX(ISBLANK(H184:$AMJ184),0,0),0)-1</f>
        <v>1</v>
      </c>
      <c r="H183" s="8" t="s">
        <v>193</v>
      </c>
      <c r="J183" s="3" t="n">
        <f aca="false">MATCH(TRUE(),INDEX(ISBLANK(K184:$AMJ184),0,0),0)-1</f>
        <v>0</v>
      </c>
      <c r="K183" s="8"/>
      <c r="L183" s="17"/>
      <c r="M183" s="13" t="s">
        <v>11</v>
      </c>
      <c r="N183" s="17" t="n">
        <v>1</v>
      </c>
      <c r="O183" s="13" t="s">
        <v>15</v>
      </c>
      <c r="P183" s="3" t="n">
        <f aca="false">MATCH(TRUE(),INDEX(ISBLANK(Q183:$AMJ183),0,0),0)-1</f>
        <v>1</v>
      </c>
      <c r="Q183" s="18" t="n">
        <v>0.6</v>
      </c>
      <c r="S183" s="3" t="n">
        <f aca="false">MATCH(TRUE(),INDEX(ISBLANK(T184:$AMJ184),0,0),0)-1</f>
        <v>0</v>
      </c>
      <c r="T183" s="8"/>
    </row>
    <row r="184" customFormat="false" ht="12.8" hidden="false" customHeight="false" outlineLevel="0" collapsed="false">
      <c r="A184" s="0"/>
      <c r="B184" s="0"/>
      <c r="C184" s="0"/>
      <c r="G184" s="0"/>
      <c r="H184" s="8" t="s">
        <v>188</v>
      </c>
      <c r="K184" s="8"/>
      <c r="T184" s="8"/>
    </row>
    <row r="185" customFormat="false" ht="12.8" hidden="false" customHeight="false" outlineLevel="0" collapsed="false">
      <c r="A185" s="0"/>
      <c r="B185" s="0"/>
      <c r="C185" s="0"/>
      <c r="G185" s="0"/>
      <c r="H185" s="11" t="n">
        <v>12</v>
      </c>
      <c r="K185" s="8"/>
    </row>
    <row r="186" customFormat="false" ht="39.55" hidden="false" customHeight="false" outlineLevel="0" collapsed="false">
      <c r="A186" s="16" t="s">
        <v>19</v>
      </c>
      <c r="B186" s="16" t="s">
        <v>170</v>
      </c>
      <c r="C186" s="16" t="s">
        <v>171</v>
      </c>
      <c r="D186" s="16" t="s">
        <v>172</v>
      </c>
      <c r="E186" s="16" t="s">
        <v>173</v>
      </c>
      <c r="G186" s="16" t="s">
        <v>174</v>
      </c>
      <c r="H186" s="16" t="s">
        <v>175</v>
      </c>
      <c r="J186" s="16" t="s">
        <v>176</v>
      </c>
      <c r="K186" s="16" t="s">
        <v>177</v>
      </c>
      <c r="L186" s="16" t="s">
        <v>178</v>
      </c>
      <c r="M186" s="16" t="s">
        <v>179</v>
      </c>
      <c r="N186" s="16" t="s">
        <v>180</v>
      </c>
      <c r="O186" s="16" t="s">
        <v>181</v>
      </c>
      <c r="P186" s="16" t="s">
        <v>182</v>
      </c>
      <c r="Q186" s="16" t="s">
        <v>183</v>
      </c>
      <c r="S186" s="16" t="s">
        <v>184</v>
      </c>
      <c r="T186" s="16" t="s">
        <v>185</v>
      </c>
    </row>
    <row r="187" customFormat="false" ht="15.8" hidden="false" customHeight="false" outlineLevel="0" collapsed="false">
      <c r="A187" s="10" t="s">
        <v>192</v>
      </c>
      <c r="B187" s="10" t="s">
        <v>132</v>
      </c>
      <c r="C187" s="10" t="s">
        <v>126</v>
      </c>
      <c r="D187" s="11" t="n">
        <v>12</v>
      </c>
      <c r="E187" s="11" t="n">
        <v>0</v>
      </c>
      <c r="G187" s="3" t="n">
        <f aca="false">MATCH(TRUE(),INDEX(ISBLANK(H188:$AMJ188),0,0),0)-1</f>
        <v>1</v>
      </c>
      <c r="H187" s="8" t="s">
        <v>193</v>
      </c>
      <c r="J187" s="3" t="n">
        <f aca="false">MATCH(TRUE(),INDEX(ISBLANK(K188:$AMJ188),0,0),0)-1</f>
        <v>0</v>
      </c>
      <c r="K187" s="8"/>
      <c r="L187" s="17"/>
      <c r="M187" s="13" t="s">
        <v>11</v>
      </c>
      <c r="N187" s="17" t="n">
        <v>1</v>
      </c>
      <c r="O187" s="13" t="s">
        <v>15</v>
      </c>
      <c r="P187" s="3" t="n">
        <f aca="false">MATCH(TRUE(),INDEX(ISBLANK(Q187:$AMJ187),0,0),0)-1</f>
        <v>1</v>
      </c>
      <c r="Q187" s="18" t="n">
        <v>0.6</v>
      </c>
      <c r="S187" s="3" t="n">
        <f aca="false">MATCH(TRUE(),INDEX(ISBLANK(T188:$AMJ188),0,0),0)-1</f>
        <v>0</v>
      </c>
      <c r="T187" s="8"/>
    </row>
    <row r="188" customFormat="false" ht="15.8" hidden="false" customHeight="false" outlineLevel="0" collapsed="false">
      <c r="A188" s="0"/>
      <c r="B188" s="0"/>
      <c r="C188" s="0"/>
      <c r="G188" s="0"/>
      <c r="H188" s="8" t="s">
        <v>188</v>
      </c>
      <c r="K188" s="8"/>
      <c r="T188" s="8"/>
    </row>
    <row r="189" customFormat="false" ht="15.8" hidden="false" customHeight="false" outlineLevel="0" collapsed="false">
      <c r="A189" s="0"/>
      <c r="B189" s="0"/>
      <c r="C189" s="0"/>
      <c r="G189" s="0"/>
      <c r="H189" s="11" t="n">
        <v>12</v>
      </c>
      <c r="K189" s="8"/>
    </row>
    <row r="190" customFormat="false" ht="39.55" hidden="false" customHeight="false" outlineLevel="0" collapsed="false">
      <c r="A190" s="16" t="s">
        <v>19</v>
      </c>
      <c r="B190" s="16" t="s">
        <v>170</v>
      </c>
      <c r="C190" s="16" t="s">
        <v>171</v>
      </c>
      <c r="D190" s="16" t="s">
        <v>172</v>
      </c>
      <c r="E190" s="16" t="s">
        <v>173</v>
      </c>
      <c r="G190" s="16" t="s">
        <v>174</v>
      </c>
      <c r="H190" s="16" t="s">
        <v>175</v>
      </c>
      <c r="J190" s="16" t="s">
        <v>176</v>
      </c>
      <c r="K190" s="16" t="s">
        <v>177</v>
      </c>
      <c r="L190" s="16" t="s">
        <v>178</v>
      </c>
      <c r="M190" s="16" t="s">
        <v>179</v>
      </c>
      <c r="N190" s="16" t="s">
        <v>180</v>
      </c>
      <c r="O190" s="16" t="s">
        <v>181</v>
      </c>
      <c r="P190" s="16" t="s">
        <v>182</v>
      </c>
      <c r="Q190" s="16" t="s">
        <v>183</v>
      </c>
      <c r="S190" s="16" t="s">
        <v>184</v>
      </c>
      <c r="T190" s="16" t="s">
        <v>185</v>
      </c>
    </row>
    <row r="191" customFormat="false" ht="15.8" hidden="false" customHeight="false" outlineLevel="0" collapsed="false">
      <c r="A191" s="10" t="s">
        <v>192</v>
      </c>
      <c r="B191" s="10" t="s">
        <v>143</v>
      </c>
      <c r="C191" s="10" t="s">
        <v>137</v>
      </c>
      <c r="D191" s="11" t="n">
        <v>12</v>
      </c>
      <c r="E191" s="11" t="n">
        <v>0</v>
      </c>
      <c r="G191" s="3" t="n">
        <f aca="false">MATCH(TRUE(),INDEX(ISBLANK(H192:$AMJ192),0,0),0)-1</f>
        <v>1</v>
      </c>
      <c r="H191" s="8" t="s">
        <v>193</v>
      </c>
      <c r="J191" s="3" t="n">
        <f aca="false">MATCH(TRUE(),INDEX(ISBLANK(K192:$AMJ192),0,0),0)-1</f>
        <v>0</v>
      </c>
      <c r="K191" s="8"/>
      <c r="L191" s="17"/>
      <c r="M191" s="13" t="s">
        <v>11</v>
      </c>
      <c r="N191" s="17" t="n">
        <v>1</v>
      </c>
      <c r="O191" s="13" t="s">
        <v>15</v>
      </c>
      <c r="P191" s="3" t="n">
        <f aca="false">MATCH(TRUE(),INDEX(ISBLANK(Q191:$AMJ191),0,0),0)-1</f>
        <v>1</v>
      </c>
      <c r="Q191" s="18" t="n">
        <v>0.6</v>
      </c>
      <c r="S191" s="3" t="n">
        <f aca="false">MATCH(TRUE(),INDEX(ISBLANK(T192:$AMJ192),0,0),0)-1</f>
        <v>0</v>
      </c>
      <c r="T191" s="8"/>
    </row>
    <row r="192" customFormat="false" ht="15.8" hidden="false" customHeight="false" outlineLevel="0" collapsed="false">
      <c r="A192" s="0"/>
      <c r="B192" s="0"/>
      <c r="C192" s="0"/>
      <c r="G192" s="0"/>
      <c r="H192" s="8" t="s">
        <v>188</v>
      </c>
      <c r="K192" s="8"/>
      <c r="T192" s="8"/>
    </row>
    <row r="193" customFormat="false" ht="15.8" hidden="false" customHeight="false" outlineLevel="0" collapsed="false">
      <c r="A193" s="0"/>
      <c r="B193" s="0"/>
      <c r="C193" s="0"/>
      <c r="G193" s="0"/>
      <c r="H193" s="11" t="n">
        <v>12</v>
      </c>
      <c r="K193" s="8"/>
    </row>
    <row r="194" customFormat="false" ht="39.55" hidden="false" customHeight="false" outlineLevel="0" collapsed="false">
      <c r="A194" s="16" t="s">
        <v>19</v>
      </c>
      <c r="B194" s="16" t="s">
        <v>170</v>
      </c>
      <c r="C194" s="16" t="s">
        <v>171</v>
      </c>
      <c r="D194" s="16" t="s">
        <v>172</v>
      </c>
      <c r="E194" s="16" t="s">
        <v>173</v>
      </c>
      <c r="G194" s="16" t="s">
        <v>174</v>
      </c>
      <c r="H194" s="16" t="s">
        <v>175</v>
      </c>
      <c r="J194" s="16" t="s">
        <v>176</v>
      </c>
      <c r="K194" s="16" t="s">
        <v>177</v>
      </c>
      <c r="L194" s="16" t="s">
        <v>178</v>
      </c>
      <c r="M194" s="16" t="s">
        <v>179</v>
      </c>
      <c r="N194" s="16" t="s">
        <v>180</v>
      </c>
      <c r="O194" s="16" t="s">
        <v>181</v>
      </c>
      <c r="P194" s="16" t="s">
        <v>182</v>
      </c>
      <c r="Q194" s="16" t="s">
        <v>183</v>
      </c>
      <c r="S194" s="16" t="s">
        <v>184</v>
      </c>
      <c r="T194" s="16" t="s">
        <v>185</v>
      </c>
    </row>
    <row r="195" customFormat="false" ht="15.8" hidden="false" customHeight="false" outlineLevel="0" collapsed="false">
      <c r="A195" s="10" t="s">
        <v>192</v>
      </c>
      <c r="B195" s="10" t="s">
        <v>144</v>
      </c>
      <c r="C195" s="10" t="s">
        <v>138</v>
      </c>
      <c r="D195" s="11" t="n">
        <v>12</v>
      </c>
      <c r="E195" s="11" t="n">
        <v>0</v>
      </c>
      <c r="G195" s="3" t="n">
        <f aca="false">MATCH(TRUE(),INDEX(ISBLANK(H196:$AMJ196),0,0),0)-1</f>
        <v>1</v>
      </c>
      <c r="H195" s="8" t="s">
        <v>193</v>
      </c>
      <c r="J195" s="3" t="n">
        <f aca="false">MATCH(TRUE(),INDEX(ISBLANK(K196:$AMJ196),0,0),0)-1</f>
        <v>0</v>
      </c>
      <c r="K195" s="8"/>
      <c r="L195" s="17"/>
      <c r="M195" s="13" t="s">
        <v>11</v>
      </c>
      <c r="N195" s="17" t="n">
        <v>1</v>
      </c>
      <c r="O195" s="13" t="s">
        <v>15</v>
      </c>
      <c r="P195" s="3" t="n">
        <f aca="false">MATCH(TRUE(),INDEX(ISBLANK(Q195:$AMJ195),0,0),0)-1</f>
        <v>1</v>
      </c>
      <c r="Q195" s="18" t="n">
        <v>0.6</v>
      </c>
      <c r="S195" s="3" t="n">
        <f aca="false">MATCH(TRUE(),INDEX(ISBLANK(T196:$AMJ196),0,0),0)-1</f>
        <v>0</v>
      </c>
      <c r="T195" s="8"/>
    </row>
    <row r="196" customFormat="false" ht="15.8" hidden="false" customHeight="false" outlineLevel="0" collapsed="false">
      <c r="A196" s="0"/>
      <c r="B196" s="0"/>
      <c r="C196" s="0"/>
      <c r="G196" s="0"/>
      <c r="H196" s="8" t="s">
        <v>188</v>
      </c>
      <c r="K196" s="8"/>
      <c r="T196" s="8"/>
    </row>
    <row r="197" customFormat="false" ht="15.8" hidden="false" customHeight="false" outlineLevel="0" collapsed="false">
      <c r="A197" s="0"/>
      <c r="B197" s="0"/>
      <c r="C197" s="0"/>
      <c r="G197" s="0"/>
      <c r="H197" s="11" t="n">
        <v>12</v>
      </c>
      <c r="K197" s="8"/>
    </row>
    <row r="198" customFormat="false" ht="39.55" hidden="false" customHeight="false" outlineLevel="0" collapsed="false">
      <c r="A198" s="16" t="s">
        <v>19</v>
      </c>
      <c r="B198" s="16" t="s">
        <v>170</v>
      </c>
      <c r="C198" s="16" t="s">
        <v>171</v>
      </c>
      <c r="D198" s="16" t="s">
        <v>172</v>
      </c>
      <c r="E198" s="16" t="s">
        <v>173</v>
      </c>
      <c r="G198" s="16" t="s">
        <v>174</v>
      </c>
      <c r="H198" s="16" t="s">
        <v>175</v>
      </c>
      <c r="J198" s="16" t="s">
        <v>176</v>
      </c>
      <c r="K198" s="16" t="s">
        <v>177</v>
      </c>
      <c r="L198" s="16" t="s">
        <v>178</v>
      </c>
      <c r="M198" s="16" t="s">
        <v>179</v>
      </c>
      <c r="N198" s="16" t="s">
        <v>180</v>
      </c>
      <c r="O198" s="16" t="s">
        <v>181</v>
      </c>
      <c r="P198" s="16" t="s">
        <v>182</v>
      </c>
      <c r="Q198" s="16" t="s">
        <v>183</v>
      </c>
      <c r="S198" s="16" t="s">
        <v>184</v>
      </c>
      <c r="T198" s="16" t="s">
        <v>185</v>
      </c>
    </row>
    <row r="199" customFormat="false" ht="15.8" hidden="false" customHeight="false" outlineLevel="0" collapsed="false">
      <c r="A199" s="10" t="s">
        <v>192</v>
      </c>
      <c r="B199" s="10" t="s">
        <v>155</v>
      </c>
      <c r="C199" s="10" t="s">
        <v>149</v>
      </c>
      <c r="D199" s="11" t="n">
        <v>12</v>
      </c>
      <c r="E199" s="11" t="n">
        <v>0</v>
      </c>
      <c r="G199" s="3" t="n">
        <f aca="false">MATCH(TRUE(),INDEX(ISBLANK(H200:$AMJ200),0,0),0)-1</f>
        <v>1</v>
      </c>
      <c r="H199" s="8" t="s">
        <v>193</v>
      </c>
      <c r="J199" s="3" t="n">
        <f aca="false">MATCH(TRUE(),INDEX(ISBLANK(K200:$AMJ200),0,0),0)-1</f>
        <v>0</v>
      </c>
      <c r="K199" s="8"/>
      <c r="L199" s="17"/>
      <c r="M199" s="13" t="s">
        <v>11</v>
      </c>
      <c r="N199" s="17" t="n">
        <v>1</v>
      </c>
      <c r="O199" s="13" t="s">
        <v>15</v>
      </c>
      <c r="P199" s="3" t="n">
        <f aca="false">MATCH(TRUE(),INDEX(ISBLANK(Q199:$AMJ199),0,0),0)-1</f>
        <v>1</v>
      </c>
      <c r="Q199" s="18" t="n">
        <v>0.6</v>
      </c>
      <c r="S199" s="3" t="n">
        <f aca="false">MATCH(TRUE(),INDEX(ISBLANK(T200:$AMJ200),0,0),0)-1</f>
        <v>0</v>
      </c>
      <c r="T199" s="8"/>
    </row>
    <row r="200" customFormat="false" ht="15.8" hidden="false" customHeight="false" outlineLevel="0" collapsed="false">
      <c r="A200" s="0"/>
      <c r="B200" s="0"/>
      <c r="C200" s="0"/>
      <c r="G200" s="0"/>
      <c r="H200" s="8" t="s">
        <v>188</v>
      </c>
      <c r="K200" s="8"/>
      <c r="T200" s="8"/>
    </row>
    <row r="201" customFormat="false" ht="15.8" hidden="false" customHeight="false" outlineLevel="0" collapsed="false">
      <c r="A201" s="0"/>
      <c r="B201" s="0"/>
      <c r="C201" s="0"/>
      <c r="G201" s="0"/>
      <c r="H201" s="11" t="n">
        <v>12</v>
      </c>
      <c r="K201" s="8"/>
    </row>
    <row r="202" customFormat="false" ht="39.55" hidden="false" customHeight="false" outlineLevel="0" collapsed="false">
      <c r="A202" s="16" t="s">
        <v>19</v>
      </c>
      <c r="B202" s="16" t="s">
        <v>170</v>
      </c>
      <c r="C202" s="16" t="s">
        <v>171</v>
      </c>
      <c r="D202" s="16" t="s">
        <v>172</v>
      </c>
      <c r="E202" s="16" t="s">
        <v>173</v>
      </c>
      <c r="G202" s="16" t="s">
        <v>174</v>
      </c>
      <c r="H202" s="16" t="s">
        <v>175</v>
      </c>
      <c r="J202" s="16" t="s">
        <v>176</v>
      </c>
      <c r="K202" s="16" t="s">
        <v>177</v>
      </c>
      <c r="L202" s="16" t="s">
        <v>178</v>
      </c>
      <c r="M202" s="16" t="s">
        <v>179</v>
      </c>
      <c r="N202" s="16" t="s">
        <v>180</v>
      </c>
      <c r="O202" s="16" t="s">
        <v>181</v>
      </c>
      <c r="P202" s="16" t="s">
        <v>182</v>
      </c>
      <c r="Q202" s="16" t="s">
        <v>183</v>
      </c>
      <c r="S202" s="16" t="s">
        <v>184</v>
      </c>
      <c r="T202" s="16" t="s">
        <v>185</v>
      </c>
    </row>
    <row r="203" customFormat="false" ht="15.8" hidden="false" customHeight="false" outlineLevel="0" collapsed="false">
      <c r="A203" s="10" t="s">
        <v>192</v>
      </c>
      <c r="B203" s="10" t="s">
        <v>156</v>
      </c>
      <c r="C203" s="10" t="s">
        <v>150</v>
      </c>
      <c r="D203" s="11" t="n">
        <v>12</v>
      </c>
      <c r="E203" s="11" t="n">
        <v>0</v>
      </c>
      <c r="G203" s="3" t="n">
        <f aca="false">MATCH(TRUE(),INDEX(ISBLANK(H204:$AMJ204),0,0),0)-1</f>
        <v>1</v>
      </c>
      <c r="H203" s="8" t="s">
        <v>193</v>
      </c>
      <c r="J203" s="3" t="n">
        <f aca="false">MATCH(TRUE(),INDEX(ISBLANK(K204:$AMJ204),0,0),0)-1</f>
        <v>0</v>
      </c>
      <c r="K203" s="8"/>
      <c r="L203" s="17"/>
      <c r="M203" s="13" t="s">
        <v>11</v>
      </c>
      <c r="N203" s="17" t="n">
        <v>1</v>
      </c>
      <c r="O203" s="13" t="s">
        <v>15</v>
      </c>
      <c r="P203" s="3" t="n">
        <f aca="false">MATCH(TRUE(),INDEX(ISBLANK(Q203:$AMJ203),0,0),0)-1</f>
        <v>1</v>
      </c>
      <c r="Q203" s="18" t="n">
        <v>0.6</v>
      </c>
      <c r="S203" s="3" t="n">
        <f aca="false">MATCH(TRUE(),INDEX(ISBLANK(T204:$AMJ204),0,0),0)-1</f>
        <v>0</v>
      </c>
      <c r="T203" s="8"/>
    </row>
    <row r="204" customFormat="false" ht="15.8" hidden="false" customHeight="false" outlineLevel="0" collapsed="false">
      <c r="A204" s="0"/>
      <c r="B204" s="0"/>
      <c r="C204" s="0"/>
      <c r="G204" s="0"/>
      <c r="H204" s="8" t="s">
        <v>188</v>
      </c>
      <c r="K204" s="8"/>
      <c r="T204" s="8"/>
    </row>
    <row r="205" customFormat="false" ht="15.8" hidden="false" customHeight="false" outlineLevel="0" collapsed="false">
      <c r="A205" s="0"/>
      <c r="B205" s="0"/>
      <c r="C205" s="0"/>
      <c r="G205" s="0"/>
      <c r="H205" s="11" t="n">
        <v>12</v>
      </c>
      <c r="K205" s="8"/>
    </row>
    <row r="206" customFormat="false" ht="39.55" hidden="false" customHeight="false" outlineLevel="0" collapsed="false">
      <c r="A206" s="16" t="s">
        <v>19</v>
      </c>
      <c r="B206" s="16" t="s">
        <v>170</v>
      </c>
      <c r="C206" s="16" t="s">
        <v>171</v>
      </c>
      <c r="D206" s="16" t="s">
        <v>172</v>
      </c>
      <c r="E206" s="16" t="s">
        <v>173</v>
      </c>
      <c r="G206" s="16" t="s">
        <v>174</v>
      </c>
      <c r="H206" s="16" t="s">
        <v>175</v>
      </c>
      <c r="J206" s="16" t="s">
        <v>176</v>
      </c>
      <c r="K206" s="16" t="s">
        <v>177</v>
      </c>
      <c r="L206" s="16" t="s">
        <v>178</v>
      </c>
      <c r="M206" s="16" t="s">
        <v>179</v>
      </c>
      <c r="N206" s="16" t="s">
        <v>180</v>
      </c>
      <c r="O206" s="16" t="s">
        <v>181</v>
      </c>
      <c r="P206" s="16" t="s">
        <v>182</v>
      </c>
      <c r="Q206" s="16" t="s">
        <v>183</v>
      </c>
      <c r="S206" s="16" t="s">
        <v>184</v>
      </c>
      <c r="T206" s="16" t="s">
        <v>185</v>
      </c>
    </row>
    <row r="207" customFormat="false" ht="15.8" hidden="false" customHeight="false" outlineLevel="0" collapsed="false">
      <c r="A207" s="10" t="s">
        <v>192</v>
      </c>
      <c r="B207" s="10" t="s">
        <v>167</v>
      </c>
      <c r="C207" s="10" t="s">
        <v>161</v>
      </c>
      <c r="D207" s="11" t="n">
        <v>12</v>
      </c>
      <c r="E207" s="11" t="n">
        <v>0</v>
      </c>
      <c r="G207" s="3" t="n">
        <f aca="false">MATCH(TRUE(),INDEX(ISBLANK(H208:$AMJ208),0,0),0)-1</f>
        <v>1</v>
      </c>
      <c r="H207" s="8" t="s">
        <v>193</v>
      </c>
      <c r="J207" s="3" t="n">
        <f aca="false">MATCH(TRUE(),INDEX(ISBLANK(K208:$AMJ208),0,0),0)-1</f>
        <v>0</v>
      </c>
      <c r="K207" s="8"/>
      <c r="L207" s="17"/>
      <c r="M207" s="13" t="s">
        <v>11</v>
      </c>
      <c r="N207" s="17" t="n">
        <v>1</v>
      </c>
      <c r="O207" s="13" t="s">
        <v>15</v>
      </c>
      <c r="P207" s="3" t="n">
        <f aca="false">MATCH(TRUE(),INDEX(ISBLANK(Q207:$AMJ207),0,0),0)-1</f>
        <v>1</v>
      </c>
      <c r="Q207" s="18" t="n">
        <v>0.6</v>
      </c>
      <c r="S207" s="3" t="n">
        <f aca="false">MATCH(TRUE(),INDEX(ISBLANK(T208:$AMJ208),0,0),0)-1</f>
        <v>0</v>
      </c>
      <c r="T207" s="8"/>
    </row>
    <row r="208" customFormat="false" ht="15.8" hidden="false" customHeight="false" outlineLevel="0" collapsed="false">
      <c r="A208" s="0"/>
      <c r="B208" s="0"/>
      <c r="C208" s="0"/>
      <c r="G208" s="0"/>
      <c r="H208" s="8" t="s">
        <v>188</v>
      </c>
      <c r="K208" s="8"/>
      <c r="T208" s="8"/>
    </row>
    <row r="209" customFormat="false" ht="15.8" hidden="false" customHeight="false" outlineLevel="0" collapsed="false">
      <c r="A209" s="0"/>
      <c r="B209" s="0"/>
      <c r="C209" s="0"/>
      <c r="G209" s="0"/>
      <c r="H209" s="11" t="n">
        <v>12</v>
      </c>
      <c r="K209" s="8"/>
    </row>
    <row r="210" customFormat="false" ht="39.55" hidden="false" customHeight="false" outlineLevel="0" collapsed="false">
      <c r="A210" s="16" t="s">
        <v>19</v>
      </c>
      <c r="B210" s="16" t="s">
        <v>170</v>
      </c>
      <c r="C210" s="16" t="s">
        <v>171</v>
      </c>
      <c r="D210" s="16" t="s">
        <v>172</v>
      </c>
      <c r="E210" s="16" t="s">
        <v>173</v>
      </c>
      <c r="G210" s="16" t="s">
        <v>174</v>
      </c>
      <c r="H210" s="16" t="s">
        <v>175</v>
      </c>
      <c r="J210" s="16" t="s">
        <v>176</v>
      </c>
      <c r="K210" s="16" t="s">
        <v>177</v>
      </c>
      <c r="L210" s="16" t="s">
        <v>178</v>
      </c>
      <c r="M210" s="16" t="s">
        <v>179</v>
      </c>
      <c r="N210" s="16" t="s">
        <v>180</v>
      </c>
      <c r="O210" s="16" t="s">
        <v>181</v>
      </c>
      <c r="P210" s="16" t="s">
        <v>182</v>
      </c>
      <c r="Q210" s="16" t="s">
        <v>183</v>
      </c>
      <c r="S210" s="16" t="s">
        <v>184</v>
      </c>
      <c r="T210" s="16" t="s">
        <v>185</v>
      </c>
    </row>
    <row r="211" customFormat="false" ht="15.8" hidden="false" customHeight="false" outlineLevel="0" collapsed="false">
      <c r="A211" s="10" t="s">
        <v>192</v>
      </c>
      <c r="B211" s="10" t="s">
        <v>168</v>
      </c>
      <c r="C211" s="10" t="s">
        <v>162</v>
      </c>
      <c r="D211" s="11" t="n">
        <v>12</v>
      </c>
      <c r="E211" s="11" t="n">
        <v>0</v>
      </c>
      <c r="G211" s="3" t="n">
        <f aca="false">MATCH(TRUE(),INDEX(ISBLANK(H212:$AMJ212),0,0),0)-1</f>
        <v>1</v>
      </c>
      <c r="H211" s="8" t="s">
        <v>193</v>
      </c>
      <c r="J211" s="3" t="n">
        <f aca="false">MATCH(TRUE(),INDEX(ISBLANK(K212:$AMJ212),0,0),0)-1</f>
        <v>0</v>
      </c>
      <c r="K211" s="8"/>
      <c r="L211" s="17"/>
      <c r="M211" s="13" t="s">
        <v>11</v>
      </c>
      <c r="N211" s="17" t="n">
        <v>1</v>
      </c>
      <c r="O211" s="13" t="s">
        <v>15</v>
      </c>
      <c r="P211" s="3" t="n">
        <f aca="false">MATCH(TRUE(),INDEX(ISBLANK(Q211:$AMJ211),0,0),0)-1</f>
        <v>1</v>
      </c>
      <c r="Q211" s="18" t="n">
        <v>0.6</v>
      </c>
      <c r="S211" s="3" t="n">
        <f aca="false">MATCH(TRUE(),INDEX(ISBLANK(T212:$AMJ212),0,0),0)-1</f>
        <v>0</v>
      </c>
      <c r="T211" s="8"/>
    </row>
    <row r="212" customFormat="false" ht="15.8" hidden="false" customHeight="false" outlineLevel="0" collapsed="false">
      <c r="A212" s="0"/>
      <c r="B212" s="0"/>
      <c r="C212" s="0"/>
      <c r="G212" s="0"/>
      <c r="H212" s="8" t="s">
        <v>188</v>
      </c>
      <c r="K212" s="8"/>
      <c r="T212" s="8"/>
    </row>
    <row r="213" customFormat="false" ht="15.8" hidden="false" customHeight="false" outlineLevel="0" collapsed="false">
      <c r="A213" s="0"/>
      <c r="B213" s="0"/>
      <c r="C213" s="0"/>
      <c r="G213" s="0"/>
      <c r="H213" s="11" t="n">
        <v>12</v>
      </c>
      <c r="K213" s="8"/>
    </row>
    <row r="214" customFormat="false" ht="41" hidden="false" customHeight="false" outlineLevel="0" collapsed="false">
      <c r="A214" s="16" t="s">
        <v>19</v>
      </c>
      <c r="B214" s="16" t="s">
        <v>170</v>
      </c>
      <c r="C214" s="16" t="s">
        <v>171</v>
      </c>
      <c r="D214" s="16" t="s">
        <v>172</v>
      </c>
      <c r="E214" s="16" t="s">
        <v>173</v>
      </c>
      <c r="G214" s="16" t="s">
        <v>174</v>
      </c>
      <c r="H214" s="16" t="s">
        <v>175</v>
      </c>
      <c r="J214" s="16" t="s">
        <v>176</v>
      </c>
      <c r="K214" s="16" t="s">
        <v>177</v>
      </c>
      <c r="L214" s="16" t="s">
        <v>178</v>
      </c>
      <c r="M214" s="16" t="s">
        <v>179</v>
      </c>
      <c r="N214" s="16" t="s">
        <v>180</v>
      </c>
      <c r="O214" s="16" t="s">
        <v>181</v>
      </c>
      <c r="P214" s="16" t="s">
        <v>182</v>
      </c>
      <c r="Q214" s="16" t="s">
        <v>183</v>
      </c>
      <c r="S214" s="16" t="s">
        <v>184</v>
      </c>
      <c r="T214" s="16" t="s">
        <v>185</v>
      </c>
    </row>
    <row r="215" customFormat="false" ht="15.8" hidden="false" customHeight="false" outlineLevel="0" collapsed="false">
      <c r="A215" s="10" t="s">
        <v>194</v>
      </c>
      <c r="B215" s="10" t="s">
        <v>65</v>
      </c>
      <c r="C215" s="10" t="s">
        <v>109</v>
      </c>
      <c r="D215" s="11" t="n">
        <v>12</v>
      </c>
      <c r="E215" s="11" t="n">
        <v>0</v>
      </c>
      <c r="G215" s="3" t="n">
        <f aca="false">MATCH(TRUE(),INDEX(ISBLANK(H216:$AMJ216),0,0),0)-1</f>
        <v>1</v>
      </c>
      <c r="H215" s="8" t="s">
        <v>195</v>
      </c>
      <c r="J215" s="3" t="n">
        <f aca="false">MATCH(TRUE(),INDEX(ISBLANK(K216:$AMJ216),0,0),0)-1</f>
        <v>0</v>
      </c>
      <c r="K215" s="8"/>
      <c r="L215" s="17"/>
      <c r="M215" s="13" t="s">
        <v>11</v>
      </c>
      <c r="N215" s="17" t="n">
        <v>1</v>
      </c>
      <c r="O215" s="13" t="s">
        <v>11</v>
      </c>
      <c r="P215" s="3" t="n">
        <f aca="false">MATCH(TRUE(),INDEX(ISBLANK(Q215:$AMJ215),0,0),0)-1</f>
        <v>1</v>
      </c>
      <c r="Q215" s="18" t="n">
        <v>0.5</v>
      </c>
      <c r="S215" s="3" t="n">
        <f aca="false">MATCH(TRUE(),INDEX(ISBLANK(T216:$AMJ216),0,0),0)-1</f>
        <v>0</v>
      </c>
      <c r="T215" s="8"/>
    </row>
    <row r="216" customFormat="false" ht="15.8" hidden="false" customHeight="false" outlineLevel="0" collapsed="false">
      <c r="A216" s="0"/>
      <c r="B216" s="0"/>
      <c r="C216" s="0"/>
      <c r="G216" s="0"/>
      <c r="H216" s="8" t="s">
        <v>188</v>
      </c>
      <c r="K216" s="8"/>
      <c r="T216" s="8"/>
    </row>
    <row r="217" customFormat="false" ht="15.8" hidden="false" customHeight="false" outlineLevel="0" collapsed="false">
      <c r="A217" s="0"/>
      <c r="B217" s="0"/>
      <c r="C217" s="0"/>
      <c r="G217" s="0"/>
      <c r="H217" s="11" t="n">
        <v>40</v>
      </c>
      <c r="K217" s="8"/>
    </row>
    <row r="218" customFormat="false" ht="41" hidden="false" customHeight="false" outlineLevel="0" collapsed="false">
      <c r="A218" s="16" t="s">
        <v>19</v>
      </c>
      <c r="B218" s="16" t="s">
        <v>170</v>
      </c>
      <c r="C218" s="16" t="s">
        <v>171</v>
      </c>
      <c r="D218" s="16" t="s">
        <v>172</v>
      </c>
      <c r="E218" s="16" t="s">
        <v>173</v>
      </c>
      <c r="G218" s="16" t="s">
        <v>174</v>
      </c>
      <c r="H218" s="16" t="s">
        <v>175</v>
      </c>
      <c r="J218" s="16" t="s">
        <v>176</v>
      </c>
      <c r="K218" s="16" t="s">
        <v>177</v>
      </c>
      <c r="L218" s="16" t="s">
        <v>178</v>
      </c>
      <c r="M218" s="16" t="s">
        <v>179</v>
      </c>
      <c r="N218" s="16" t="s">
        <v>180</v>
      </c>
      <c r="O218" s="16" t="s">
        <v>181</v>
      </c>
      <c r="P218" s="16" t="s">
        <v>182</v>
      </c>
      <c r="Q218" s="16" t="s">
        <v>183</v>
      </c>
      <c r="S218" s="16" t="s">
        <v>184</v>
      </c>
      <c r="T218" s="16" t="s">
        <v>185</v>
      </c>
    </row>
    <row r="219" customFormat="false" ht="15.8" hidden="false" customHeight="false" outlineLevel="0" collapsed="false">
      <c r="A219" s="10" t="s">
        <v>194</v>
      </c>
      <c r="B219" s="10" t="s">
        <v>125</v>
      </c>
      <c r="C219" s="10" t="s">
        <v>109</v>
      </c>
      <c r="D219" s="11" t="n">
        <v>12</v>
      </c>
      <c r="E219" s="11" t="n">
        <v>0</v>
      </c>
      <c r="G219" s="3" t="n">
        <f aca="false">MATCH(TRUE(),INDEX(ISBLANK(H220:$AMJ220),0,0),0)-1</f>
        <v>1</v>
      </c>
      <c r="H219" s="8" t="s">
        <v>195</v>
      </c>
      <c r="J219" s="3" t="n">
        <f aca="false">MATCH(TRUE(),INDEX(ISBLANK(K220:$AMJ220),0,0),0)-1</f>
        <v>0</v>
      </c>
      <c r="K219" s="8"/>
      <c r="L219" s="17"/>
      <c r="M219" s="13" t="s">
        <v>11</v>
      </c>
      <c r="N219" s="17" t="n">
        <v>1</v>
      </c>
      <c r="O219" s="13" t="s">
        <v>11</v>
      </c>
      <c r="P219" s="3" t="n">
        <f aca="false">MATCH(TRUE(),INDEX(ISBLANK(Q219:$AMJ219),0,0),0)-1</f>
        <v>1</v>
      </c>
      <c r="Q219" s="18" t="n">
        <v>0.5</v>
      </c>
      <c r="S219" s="3" t="n">
        <f aca="false">MATCH(TRUE(),INDEX(ISBLANK(T220:$AMJ220),0,0),0)-1</f>
        <v>0</v>
      </c>
      <c r="T219" s="8"/>
    </row>
    <row r="220" customFormat="false" ht="15.8" hidden="false" customHeight="false" outlineLevel="0" collapsed="false">
      <c r="A220" s="0"/>
      <c r="B220" s="0"/>
      <c r="C220" s="0"/>
      <c r="G220" s="0"/>
      <c r="H220" s="8" t="s">
        <v>188</v>
      </c>
      <c r="K220" s="8"/>
      <c r="T220" s="8"/>
    </row>
    <row r="221" customFormat="false" ht="15.8" hidden="false" customHeight="false" outlineLevel="0" collapsed="false">
      <c r="A221" s="0"/>
      <c r="B221" s="0"/>
      <c r="C221" s="0"/>
      <c r="G221" s="0"/>
      <c r="H221" s="11" t="n">
        <v>40</v>
      </c>
      <c r="K221" s="8"/>
    </row>
    <row r="222" customFormat="false" ht="41" hidden="false" customHeight="false" outlineLevel="0" collapsed="false">
      <c r="A222" s="16" t="s">
        <v>19</v>
      </c>
      <c r="B222" s="16" t="s">
        <v>170</v>
      </c>
      <c r="C222" s="16" t="s">
        <v>171</v>
      </c>
      <c r="D222" s="16" t="s">
        <v>172</v>
      </c>
      <c r="E222" s="16" t="s">
        <v>173</v>
      </c>
      <c r="G222" s="16" t="s">
        <v>174</v>
      </c>
      <c r="H222" s="16" t="s">
        <v>175</v>
      </c>
      <c r="J222" s="16" t="s">
        <v>176</v>
      </c>
      <c r="K222" s="16" t="s">
        <v>177</v>
      </c>
      <c r="L222" s="16" t="s">
        <v>178</v>
      </c>
      <c r="M222" s="16" t="s">
        <v>179</v>
      </c>
      <c r="N222" s="16" t="s">
        <v>180</v>
      </c>
      <c r="O222" s="16" t="s">
        <v>181</v>
      </c>
      <c r="P222" s="16" t="s">
        <v>182</v>
      </c>
      <c r="Q222" s="16" t="s">
        <v>183</v>
      </c>
      <c r="S222" s="16" t="s">
        <v>184</v>
      </c>
      <c r="T222" s="16" t="s">
        <v>185</v>
      </c>
    </row>
    <row r="223" customFormat="false" ht="15.8" hidden="false" customHeight="false" outlineLevel="0" collapsed="false">
      <c r="A223" s="10" t="s">
        <v>196</v>
      </c>
      <c r="B223" s="10" t="s">
        <v>77</v>
      </c>
      <c r="C223" s="10" t="s">
        <v>121</v>
      </c>
      <c r="D223" s="11" t="n">
        <v>12</v>
      </c>
      <c r="E223" s="11" t="n">
        <v>0</v>
      </c>
      <c r="G223" s="3" t="n">
        <f aca="false">MATCH(TRUE(),INDEX(ISBLANK(H224:$AMJ224),0,0),0)-1</f>
        <v>1</v>
      </c>
      <c r="H223" s="8" t="s">
        <v>195</v>
      </c>
      <c r="J223" s="3" t="n">
        <f aca="false">MATCH(TRUE(),INDEX(ISBLANK(K224:$AMJ224),0,0),0)-1</f>
        <v>0</v>
      </c>
      <c r="K223" s="8"/>
      <c r="L223" s="17"/>
      <c r="M223" s="13" t="s">
        <v>11</v>
      </c>
      <c r="N223" s="17" t="n">
        <v>1</v>
      </c>
      <c r="O223" s="13" t="s">
        <v>11</v>
      </c>
      <c r="P223" s="3" t="n">
        <f aca="false">MATCH(TRUE(),INDEX(ISBLANK(Q223:$AMJ223),0,0),0)-1</f>
        <v>1</v>
      </c>
      <c r="Q223" s="18" t="n">
        <v>0.5</v>
      </c>
      <c r="S223" s="3" t="n">
        <f aca="false">MATCH(TRUE(),INDEX(ISBLANK(T224:$AMJ224),0,0),0)-1</f>
        <v>0</v>
      </c>
      <c r="T223" s="8"/>
    </row>
    <row r="224" customFormat="false" ht="15.8" hidden="false" customHeight="false" outlineLevel="0" collapsed="false">
      <c r="A224" s="0"/>
      <c r="B224" s="0"/>
      <c r="C224" s="0"/>
      <c r="G224" s="0"/>
      <c r="H224" s="8" t="s">
        <v>188</v>
      </c>
      <c r="K224" s="8"/>
      <c r="T224" s="8"/>
    </row>
    <row r="225" customFormat="false" ht="15.8" hidden="false" customHeight="false" outlineLevel="0" collapsed="false">
      <c r="A225" s="0"/>
      <c r="B225" s="0"/>
      <c r="C225" s="0"/>
      <c r="G225" s="0"/>
      <c r="H225" s="11" t="n">
        <v>40</v>
      </c>
      <c r="K225" s="8"/>
    </row>
    <row r="226" customFormat="false" ht="41" hidden="false" customHeight="false" outlineLevel="0" collapsed="false">
      <c r="A226" s="16" t="s">
        <v>19</v>
      </c>
      <c r="B226" s="16" t="s">
        <v>170</v>
      </c>
      <c r="C226" s="16" t="s">
        <v>171</v>
      </c>
      <c r="D226" s="16" t="s">
        <v>172</v>
      </c>
      <c r="E226" s="16" t="s">
        <v>173</v>
      </c>
      <c r="G226" s="16" t="s">
        <v>174</v>
      </c>
      <c r="H226" s="16" t="s">
        <v>175</v>
      </c>
      <c r="J226" s="16" t="s">
        <v>176</v>
      </c>
      <c r="K226" s="16" t="s">
        <v>177</v>
      </c>
      <c r="L226" s="16" t="s">
        <v>178</v>
      </c>
      <c r="M226" s="16" t="s">
        <v>179</v>
      </c>
      <c r="N226" s="16" t="s">
        <v>180</v>
      </c>
      <c r="O226" s="16" t="s">
        <v>181</v>
      </c>
      <c r="P226" s="16" t="s">
        <v>182</v>
      </c>
      <c r="Q226" s="16" t="s">
        <v>183</v>
      </c>
      <c r="S226" s="16" t="s">
        <v>184</v>
      </c>
      <c r="T226" s="16" t="s">
        <v>185</v>
      </c>
    </row>
    <row r="227" customFormat="false" ht="15.8" hidden="false" customHeight="false" outlineLevel="0" collapsed="false">
      <c r="A227" s="10" t="s">
        <v>196</v>
      </c>
      <c r="B227" s="10" t="s">
        <v>89</v>
      </c>
      <c r="C227" s="10" t="s">
        <v>121</v>
      </c>
      <c r="D227" s="11" t="n">
        <v>12</v>
      </c>
      <c r="E227" s="11" t="n">
        <v>0</v>
      </c>
      <c r="G227" s="3" t="n">
        <f aca="false">MATCH(TRUE(),INDEX(ISBLANK(H228:$AMJ228),0,0),0)-1</f>
        <v>1</v>
      </c>
      <c r="H227" s="8" t="s">
        <v>195</v>
      </c>
      <c r="J227" s="3" t="n">
        <f aca="false">MATCH(TRUE(),INDEX(ISBLANK(K228:$AMJ228),0,0),0)-1</f>
        <v>0</v>
      </c>
      <c r="K227" s="8"/>
      <c r="L227" s="17"/>
      <c r="M227" s="13" t="s">
        <v>11</v>
      </c>
      <c r="N227" s="17" t="n">
        <v>1</v>
      </c>
      <c r="O227" s="13" t="s">
        <v>11</v>
      </c>
      <c r="P227" s="3" t="n">
        <f aca="false">MATCH(TRUE(),INDEX(ISBLANK(Q227:$AMJ227),0,0),0)-1</f>
        <v>1</v>
      </c>
      <c r="Q227" s="18" t="n">
        <v>0.5</v>
      </c>
      <c r="S227" s="3" t="n">
        <f aca="false">MATCH(TRUE(),INDEX(ISBLANK(T228:$AMJ228),0,0),0)-1</f>
        <v>0</v>
      </c>
      <c r="T227" s="8"/>
    </row>
    <row r="228" customFormat="false" ht="15.8" hidden="false" customHeight="false" outlineLevel="0" collapsed="false">
      <c r="A228" s="0"/>
      <c r="B228" s="0"/>
      <c r="C228" s="0"/>
      <c r="G228" s="0"/>
      <c r="H228" s="8" t="s">
        <v>188</v>
      </c>
      <c r="K228" s="8"/>
      <c r="T228" s="8"/>
    </row>
    <row r="229" customFormat="false" ht="15.8" hidden="false" customHeight="false" outlineLevel="0" collapsed="false">
      <c r="A229" s="0"/>
      <c r="B229" s="0"/>
      <c r="C229" s="0"/>
      <c r="G229" s="0"/>
      <c r="H229" s="11" t="n">
        <v>40</v>
      </c>
      <c r="K229" s="8"/>
    </row>
    <row r="230" customFormat="false" ht="41" hidden="false" customHeight="false" outlineLevel="0" collapsed="false">
      <c r="A230" s="16" t="s">
        <v>19</v>
      </c>
      <c r="B230" s="16" t="s">
        <v>170</v>
      </c>
      <c r="C230" s="16" t="s">
        <v>171</v>
      </c>
      <c r="D230" s="16" t="s">
        <v>172</v>
      </c>
      <c r="E230" s="16" t="s">
        <v>173</v>
      </c>
      <c r="G230" s="16" t="s">
        <v>174</v>
      </c>
      <c r="H230" s="16" t="s">
        <v>175</v>
      </c>
      <c r="J230" s="16" t="s">
        <v>176</v>
      </c>
      <c r="K230" s="16" t="s">
        <v>177</v>
      </c>
      <c r="L230" s="16" t="s">
        <v>178</v>
      </c>
      <c r="M230" s="16" t="s">
        <v>179</v>
      </c>
      <c r="N230" s="16" t="s">
        <v>180</v>
      </c>
      <c r="O230" s="16" t="s">
        <v>181</v>
      </c>
      <c r="P230" s="16" t="s">
        <v>182</v>
      </c>
      <c r="Q230" s="16" t="s">
        <v>183</v>
      </c>
      <c r="S230" s="16" t="s">
        <v>184</v>
      </c>
      <c r="T230" s="16" t="s">
        <v>185</v>
      </c>
    </row>
    <row r="231" customFormat="false" ht="15.8" hidden="false" customHeight="false" outlineLevel="0" collapsed="false">
      <c r="A231" s="10" t="s">
        <v>196</v>
      </c>
      <c r="B231" s="10" t="s">
        <v>94</v>
      </c>
      <c r="C231" s="10" t="s">
        <v>127</v>
      </c>
      <c r="D231" s="11" t="n">
        <v>12</v>
      </c>
      <c r="E231" s="11" t="n">
        <v>0</v>
      </c>
      <c r="G231" s="3" t="n">
        <f aca="false">MATCH(TRUE(),INDEX(ISBLANK(H232:$AMJ232),0,0),0)-1</f>
        <v>1</v>
      </c>
      <c r="H231" s="8" t="s">
        <v>193</v>
      </c>
      <c r="J231" s="3" t="n">
        <f aca="false">MATCH(TRUE(),INDEX(ISBLANK(K232:$AMJ232),0,0),0)-1</f>
        <v>0</v>
      </c>
      <c r="K231" s="8"/>
      <c r="L231" s="17"/>
      <c r="M231" s="13" t="s">
        <v>11</v>
      </c>
      <c r="N231" s="17" t="n">
        <v>1</v>
      </c>
      <c r="O231" s="13" t="s">
        <v>11</v>
      </c>
      <c r="P231" s="3" t="n">
        <f aca="false">MATCH(TRUE(),INDEX(ISBLANK(Q231:$AMJ231),0,0),0)-1</f>
        <v>1</v>
      </c>
      <c r="Q231" s="18" t="n">
        <v>0.5</v>
      </c>
      <c r="S231" s="3" t="n">
        <f aca="false">MATCH(TRUE(),INDEX(ISBLANK(T232:$AMJ232),0,0),0)-1</f>
        <v>0</v>
      </c>
      <c r="T231" s="8"/>
    </row>
    <row r="232" customFormat="false" ht="15.8" hidden="false" customHeight="false" outlineLevel="0" collapsed="false">
      <c r="A232" s="0"/>
      <c r="B232" s="0"/>
      <c r="C232" s="0"/>
      <c r="G232" s="0"/>
      <c r="H232" s="8" t="s">
        <v>188</v>
      </c>
      <c r="K232" s="8"/>
      <c r="T232" s="8"/>
    </row>
    <row r="233" customFormat="false" ht="15.8" hidden="false" customHeight="false" outlineLevel="0" collapsed="false">
      <c r="A233" s="0"/>
      <c r="B233" s="0"/>
      <c r="C233" s="0"/>
      <c r="G233" s="0"/>
      <c r="H233" s="11" t="n">
        <v>5</v>
      </c>
      <c r="K233" s="8"/>
    </row>
    <row r="234" customFormat="false" ht="41" hidden="false" customHeight="false" outlineLevel="0" collapsed="false">
      <c r="A234" s="16" t="s">
        <v>19</v>
      </c>
      <c r="B234" s="16" t="s">
        <v>170</v>
      </c>
      <c r="C234" s="16" t="s">
        <v>171</v>
      </c>
      <c r="D234" s="16" t="s">
        <v>172</v>
      </c>
      <c r="E234" s="16" t="s">
        <v>173</v>
      </c>
      <c r="G234" s="16" t="s">
        <v>174</v>
      </c>
      <c r="H234" s="16" t="s">
        <v>175</v>
      </c>
      <c r="J234" s="16" t="s">
        <v>176</v>
      </c>
      <c r="K234" s="16" t="s">
        <v>177</v>
      </c>
      <c r="L234" s="16" t="s">
        <v>178</v>
      </c>
      <c r="M234" s="16" t="s">
        <v>179</v>
      </c>
      <c r="N234" s="16" t="s">
        <v>180</v>
      </c>
      <c r="O234" s="16" t="s">
        <v>181</v>
      </c>
      <c r="P234" s="16" t="s">
        <v>182</v>
      </c>
      <c r="Q234" s="16" t="s">
        <v>183</v>
      </c>
      <c r="S234" s="16" t="s">
        <v>184</v>
      </c>
      <c r="T234" s="16" t="s">
        <v>185</v>
      </c>
    </row>
    <row r="235" customFormat="false" ht="15.8" hidden="false" customHeight="false" outlineLevel="0" collapsed="false">
      <c r="A235" s="10" t="s">
        <v>196</v>
      </c>
      <c r="B235" s="10" t="s">
        <v>101</v>
      </c>
      <c r="C235" s="10" t="s">
        <v>145</v>
      </c>
      <c r="D235" s="11" t="n">
        <v>12</v>
      </c>
      <c r="E235" s="11" t="n">
        <v>0</v>
      </c>
      <c r="G235" s="3" t="n">
        <f aca="false">MATCH(TRUE(),INDEX(ISBLANK(H236:$AMJ236),0,0),0)-1</f>
        <v>1</v>
      </c>
      <c r="H235" s="8" t="s">
        <v>195</v>
      </c>
      <c r="J235" s="3" t="n">
        <f aca="false">MATCH(TRUE(),INDEX(ISBLANK(K236:$AMJ236),0,0),0)-1</f>
        <v>0</v>
      </c>
      <c r="K235" s="8"/>
      <c r="L235" s="17"/>
      <c r="M235" s="13" t="s">
        <v>11</v>
      </c>
      <c r="N235" s="17" t="n">
        <v>1</v>
      </c>
      <c r="O235" s="13" t="s">
        <v>11</v>
      </c>
      <c r="P235" s="3" t="n">
        <f aca="false">MATCH(TRUE(),INDEX(ISBLANK(Q235:$AMJ235),0,0),0)-1</f>
        <v>1</v>
      </c>
      <c r="Q235" s="18" t="n">
        <v>0.5</v>
      </c>
      <c r="S235" s="3" t="n">
        <f aca="false">MATCH(TRUE(),INDEX(ISBLANK(T236:$AMJ236),0,0),0)-1</f>
        <v>0</v>
      </c>
      <c r="T235" s="8"/>
    </row>
    <row r="236" customFormat="false" ht="15.8" hidden="false" customHeight="false" outlineLevel="0" collapsed="false">
      <c r="A236" s="0"/>
      <c r="B236" s="0"/>
      <c r="C236" s="0"/>
      <c r="G236" s="0"/>
      <c r="H236" s="8" t="s">
        <v>188</v>
      </c>
      <c r="K236" s="8"/>
      <c r="T236" s="8"/>
    </row>
    <row r="237" customFormat="false" ht="15.8" hidden="false" customHeight="false" outlineLevel="0" collapsed="false">
      <c r="A237" s="0"/>
      <c r="B237" s="0"/>
      <c r="C237" s="0"/>
      <c r="G237" s="0"/>
      <c r="H237" s="11" t="n">
        <v>40</v>
      </c>
      <c r="K237" s="8"/>
    </row>
    <row r="238" customFormat="false" ht="41" hidden="false" customHeight="false" outlineLevel="0" collapsed="false">
      <c r="A238" s="16" t="s">
        <v>19</v>
      </c>
      <c r="B238" s="16" t="s">
        <v>170</v>
      </c>
      <c r="C238" s="16" t="s">
        <v>171</v>
      </c>
      <c r="D238" s="16" t="s">
        <v>172</v>
      </c>
      <c r="E238" s="16" t="s">
        <v>173</v>
      </c>
      <c r="G238" s="16" t="s">
        <v>174</v>
      </c>
      <c r="H238" s="16" t="s">
        <v>175</v>
      </c>
      <c r="J238" s="16" t="s">
        <v>176</v>
      </c>
      <c r="K238" s="16" t="s">
        <v>177</v>
      </c>
      <c r="L238" s="16" t="s">
        <v>178</v>
      </c>
      <c r="M238" s="16" t="s">
        <v>179</v>
      </c>
      <c r="N238" s="16" t="s">
        <v>180</v>
      </c>
      <c r="O238" s="16" t="s">
        <v>181</v>
      </c>
      <c r="P238" s="16" t="s">
        <v>182</v>
      </c>
      <c r="Q238" s="16" t="s">
        <v>183</v>
      </c>
      <c r="S238" s="16" t="s">
        <v>184</v>
      </c>
      <c r="T238" s="16" t="s">
        <v>185</v>
      </c>
    </row>
    <row r="239" customFormat="false" ht="15.8" hidden="false" customHeight="false" outlineLevel="0" collapsed="false">
      <c r="A239" s="10" t="s">
        <v>196</v>
      </c>
      <c r="B239" s="10" t="s">
        <v>106</v>
      </c>
      <c r="C239" s="10" t="s">
        <v>151</v>
      </c>
      <c r="D239" s="11" t="n">
        <v>12</v>
      </c>
      <c r="E239" s="11" t="n">
        <v>0</v>
      </c>
      <c r="G239" s="3" t="n">
        <f aca="false">MATCH(TRUE(),INDEX(ISBLANK(H240:$AMJ240),0,0),0)-1</f>
        <v>1</v>
      </c>
      <c r="H239" s="8" t="s">
        <v>193</v>
      </c>
      <c r="J239" s="3" t="n">
        <f aca="false">MATCH(TRUE(),INDEX(ISBLANK(K240:$AMJ240),0,0),0)-1</f>
        <v>0</v>
      </c>
      <c r="K239" s="8"/>
      <c r="L239" s="17"/>
      <c r="M239" s="13" t="s">
        <v>11</v>
      </c>
      <c r="N239" s="17" t="n">
        <v>1</v>
      </c>
      <c r="O239" s="13" t="s">
        <v>11</v>
      </c>
      <c r="P239" s="3" t="n">
        <f aca="false">MATCH(TRUE(),INDEX(ISBLANK(Q239:$AMJ239),0,0),0)-1</f>
        <v>1</v>
      </c>
      <c r="Q239" s="18" t="n">
        <v>0.5</v>
      </c>
      <c r="S239" s="3" t="n">
        <f aca="false">MATCH(TRUE(),INDEX(ISBLANK(T240:$AMJ240),0,0),0)-1</f>
        <v>0</v>
      </c>
      <c r="T239" s="8"/>
    </row>
    <row r="240" customFormat="false" ht="15.8" hidden="false" customHeight="false" outlineLevel="0" collapsed="false">
      <c r="A240" s="0"/>
      <c r="B240" s="0"/>
      <c r="C240" s="0"/>
      <c r="G240" s="0"/>
      <c r="H240" s="8" t="s">
        <v>188</v>
      </c>
      <c r="K240" s="8"/>
      <c r="T240" s="8"/>
    </row>
    <row r="241" customFormat="false" ht="15.8" hidden="false" customHeight="false" outlineLevel="0" collapsed="false">
      <c r="A241" s="0"/>
      <c r="B241" s="0"/>
      <c r="C241" s="0"/>
      <c r="G241" s="0"/>
      <c r="H241" s="11" t="n">
        <v>5</v>
      </c>
      <c r="K241" s="8"/>
    </row>
    <row r="242" customFormat="false" ht="41" hidden="false" customHeight="false" outlineLevel="0" collapsed="false">
      <c r="A242" s="16" t="s">
        <v>19</v>
      </c>
      <c r="B242" s="16" t="s">
        <v>170</v>
      </c>
      <c r="C242" s="16" t="s">
        <v>171</v>
      </c>
      <c r="D242" s="16" t="s">
        <v>172</v>
      </c>
      <c r="E242" s="16" t="s">
        <v>173</v>
      </c>
      <c r="G242" s="16" t="s">
        <v>174</v>
      </c>
      <c r="H242" s="16" t="s">
        <v>175</v>
      </c>
      <c r="J242" s="16" t="s">
        <v>176</v>
      </c>
      <c r="K242" s="16" t="s">
        <v>177</v>
      </c>
      <c r="L242" s="16" t="s">
        <v>178</v>
      </c>
      <c r="M242" s="16" t="s">
        <v>179</v>
      </c>
      <c r="N242" s="16" t="s">
        <v>180</v>
      </c>
      <c r="O242" s="16" t="s">
        <v>181</v>
      </c>
      <c r="P242" s="16" t="s">
        <v>182</v>
      </c>
      <c r="Q242" s="16" t="s">
        <v>183</v>
      </c>
      <c r="S242" s="16" t="s">
        <v>184</v>
      </c>
      <c r="T242" s="16" t="s">
        <v>185</v>
      </c>
    </row>
    <row r="243" customFormat="false" ht="15.8" hidden="false" customHeight="false" outlineLevel="0" collapsed="false">
      <c r="A243" s="10" t="s">
        <v>196</v>
      </c>
      <c r="B243" s="10" t="s">
        <v>137</v>
      </c>
      <c r="C243" s="10" t="s">
        <v>121</v>
      </c>
      <c r="D243" s="11" t="n">
        <v>12</v>
      </c>
      <c r="E243" s="11" t="n">
        <v>0</v>
      </c>
      <c r="G243" s="3" t="n">
        <f aca="false">MATCH(TRUE(),INDEX(ISBLANK(H244:$AMJ244),0,0),0)-1</f>
        <v>1</v>
      </c>
      <c r="H243" s="8" t="s">
        <v>195</v>
      </c>
      <c r="J243" s="3" t="n">
        <f aca="false">MATCH(TRUE(),INDEX(ISBLANK(K244:$AMJ244),0,0),0)-1</f>
        <v>0</v>
      </c>
      <c r="K243" s="8"/>
      <c r="L243" s="17"/>
      <c r="M243" s="13" t="s">
        <v>11</v>
      </c>
      <c r="N243" s="17" t="n">
        <v>1</v>
      </c>
      <c r="O243" s="13" t="s">
        <v>11</v>
      </c>
      <c r="P243" s="3" t="n">
        <f aca="false">MATCH(TRUE(),INDEX(ISBLANK(Q243:$AMJ243),0,0),0)-1</f>
        <v>1</v>
      </c>
      <c r="Q243" s="18" t="n">
        <v>0.5</v>
      </c>
      <c r="S243" s="3" t="n">
        <f aca="false">MATCH(TRUE(),INDEX(ISBLANK(T244:$AMJ244),0,0),0)-1</f>
        <v>0</v>
      </c>
      <c r="T243" s="8"/>
    </row>
    <row r="244" customFormat="false" ht="15.8" hidden="false" customHeight="false" outlineLevel="0" collapsed="false">
      <c r="A244" s="0"/>
      <c r="B244" s="0"/>
      <c r="C244" s="0"/>
      <c r="G244" s="0"/>
      <c r="H244" s="8" t="s">
        <v>188</v>
      </c>
      <c r="K244" s="8"/>
      <c r="T244" s="8"/>
    </row>
    <row r="245" customFormat="false" ht="15.8" hidden="false" customHeight="false" outlineLevel="0" collapsed="false">
      <c r="A245" s="0"/>
      <c r="B245" s="0"/>
      <c r="C245" s="0"/>
      <c r="G245" s="0"/>
      <c r="H245" s="11" t="n">
        <v>40</v>
      </c>
      <c r="K245" s="8"/>
    </row>
    <row r="246" customFormat="false" ht="41" hidden="false" customHeight="false" outlineLevel="0" collapsed="false">
      <c r="A246" s="16" t="s">
        <v>19</v>
      </c>
      <c r="B246" s="16" t="s">
        <v>170</v>
      </c>
      <c r="C246" s="16" t="s">
        <v>171</v>
      </c>
      <c r="D246" s="16" t="s">
        <v>172</v>
      </c>
      <c r="E246" s="16" t="s">
        <v>173</v>
      </c>
      <c r="G246" s="16" t="s">
        <v>174</v>
      </c>
      <c r="H246" s="16" t="s">
        <v>175</v>
      </c>
      <c r="J246" s="16" t="s">
        <v>176</v>
      </c>
      <c r="K246" s="16" t="s">
        <v>177</v>
      </c>
      <c r="L246" s="16" t="s">
        <v>178</v>
      </c>
      <c r="M246" s="16" t="s">
        <v>179</v>
      </c>
      <c r="N246" s="16" t="s">
        <v>180</v>
      </c>
      <c r="O246" s="16" t="s">
        <v>181</v>
      </c>
      <c r="P246" s="16" t="s">
        <v>182</v>
      </c>
      <c r="Q246" s="16" t="s">
        <v>183</v>
      </c>
      <c r="S246" s="16" t="s">
        <v>184</v>
      </c>
      <c r="T246" s="16" t="s">
        <v>185</v>
      </c>
    </row>
    <row r="247" customFormat="false" ht="15.8" hidden="false" customHeight="false" outlineLevel="0" collapsed="false">
      <c r="A247" s="10" t="s">
        <v>196</v>
      </c>
      <c r="B247" s="10" t="s">
        <v>149</v>
      </c>
      <c r="C247" s="10" t="s">
        <v>121</v>
      </c>
      <c r="D247" s="11" t="n">
        <v>12</v>
      </c>
      <c r="E247" s="11" t="n">
        <v>0</v>
      </c>
      <c r="G247" s="3" t="n">
        <f aca="false">MATCH(TRUE(),INDEX(ISBLANK(H248:$AMJ248),0,0),0)-1</f>
        <v>1</v>
      </c>
      <c r="H247" s="8" t="s">
        <v>195</v>
      </c>
      <c r="J247" s="3" t="n">
        <f aca="false">MATCH(TRUE(),INDEX(ISBLANK(K248:$AMJ248),0,0),0)-1</f>
        <v>0</v>
      </c>
      <c r="K247" s="8"/>
      <c r="L247" s="17"/>
      <c r="M247" s="13" t="s">
        <v>11</v>
      </c>
      <c r="N247" s="17" t="n">
        <v>1</v>
      </c>
      <c r="O247" s="13" t="s">
        <v>11</v>
      </c>
      <c r="P247" s="3" t="n">
        <f aca="false">MATCH(TRUE(),INDEX(ISBLANK(Q247:$AMJ247),0,0),0)-1</f>
        <v>1</v>
      </c>
      <c r="Q247" s="18" t="n">
        <v>0.5</v>
      </c>
      <c r="S247" s="3" t="n">
        <f aca="false">MATCH(TRUE(),INDEX(ISBLANK(T248:$AMJ248),0,0),0)-1</f>
        <v>0</v>
      </c>
      <c r="T247" s="8"/>
    </row>
    <row r="248" customFormat="false" ht="15.8" hidden="false" customHeight="false" outlineLevel="0" collapsed="false">
      <c r="A248" s="0"/>
      <c r="B248" s="0"/>
      <c r="C248" s="0"/>
      <c r="G248" s="0"/>
      <c r="H248" s="8" t="s">
        <v>188</v>
      </c>
      <c r="K248" s="8"/>
      <c r="T248" s="8"/>
    </row>
    <row r="249" customFormat="false" ht="15.8" hidden="false" customHeight="false" outlineLevel="0" collapsed="false">
      <c r="A249" s="0"/>
      <c r="B249" s="0"/>
      <c r="C249" s="0"/>
      <c r="G249" s="0"/>
      <c r="H249" s="11" t="n">
        <v>40</v>
      </c>
      <c r="K249" s="8"/>
    </row>
    <row r="250" customFormat="false" ht="41" hidden="false" customHeight="false" outlineLevel="0" collapsed="false">
      <c r="A250" s="16" t="s">
        <v>19</v>
      </c>
      <c r="B250" s="16" t="s">
        <v>170</v>
      </c>
      <c r="C250" s="16" t="s">
        <v>171</v>
      </c>
      <c r="D250" s="16" t="s">
        <v>172</v>
      </c>
      <c r="E250" s="16" t="s">
        <v>173</v>
      </c>
      <c r="G250" s="16" t="s">
        <v>174</v>
      </c>
      <c r="H250" s="16" t="s">
        <v>175</v>
      </c>
      <c r="J250" s="16" t="s">
        <v>176</v>
      </c>
      <c r="K250" s="16" t="s">
        <v>177</v>
      </c>
      <c r="L250" s="16" t="s">
        <v>178</v>
      </c>
      <c r="M250" s="16" t="s">
        <v>179</v>
      </c>
      <c r="N250" s="16" t="s">
        <v>180</v>
      </c>
      <c r="O250" s="16" t="s">
        <v>181</v>
      </c>
      <c r="P250" s="16" t="s">
        <v>182</v>
      </c>
      <c r="Q250" s="16" t="s">
        <v>183</v>
      </c>
      <c r="S250" s="16" t="s">
        <v>184</v>
      </c>
      <c r="T250" s="16" t="s">
        <v>185</v>
      </c>
    </row>
    <row r="251" customFormat="false" ht="15.8" hidden="false" customHeight="false" outlineLevel="0" collapsed="false">
      <c r="A251" s="10" t="s">
        <v>196</v>
      </c>
      <c r="B251" s="10" t="s">
        <v>154</v>
      </c>
      <c r="C251" s="10" t="s">
        <v>127</v>
      </c>
      <c r="D251" s="11" t="n">
        <v>12</v>
      </c>
      <c r="E251" s="11" t="n">
        <v>0</v>
      </c>
      <c r="G251" s="3" t="n">
        <f aca="false">MATCH(TRUE(),INDEX(ISBLANK(H252:$AMJ252),0,0),0)-1</f>
        <v>1</v>
      </c>
      <c r="H251" s="8" t="s">
        <v>193</v>
      </c>
      <c r="J251" s="3" t="n">
        <f aca="false">MATCH(TRUE(),INDEX(ISBLANK(K252:$AMJ252),0,0),0)-1</f>
        <v>0</v>
      </c>
      <c r="K251" s="8"/>
      <c r="L251" s="17"/>
      <c r="M251" s="13" t="s">
        <v>11</v>
      </c>
      <c r="N251" s="17" t="n">
        <v>1</v>
      </c>
      <c r="O251" s="13" t="s">
        <v>11</v>
      </c>
      <c r="P251" s="3" t="n">
        <f aca="false">MATCH(TRUE(),INDEX(ISBLANK(Q251:$AMJ251),0,0),0)-1</f>
        <v>1</v>
      </c>
      <c r="Q251" s="18" t="n">
        <v>0.5</v>
      </c>
      <c r="S251" s="3" t="n">
        <f aca="false">MATCH(TRUE(),INDEX(ISBLANK(T252:$AMJ252),0,0),0)-1</f>
        <v>0</v>
      </c>
      <c r="T251" s="8"/>
    </row>
    <row r="252" customFormat="false" ht="15.8" hidden="false" customHeight="false" outlineLevel="0" collapsed="false">
      <c r="A252" s="0"/>
      <c r="B252" s="0"/>
      <c r="C252" s="0"/>
      <c r="G252" s="0"/>
      <c r="H252" s="8" t="s">
        <v>188</v>
      </c>
      <c r="K252" s="8"/>
      <c r="T252" s="8"/>
    </row>
    <row r="253" customFormat="false" ht="15.8" hidden="false" customHeight="false" outlineLevel="0" collapsed="false">
      <c r="A253" s="0"/>
      <c r="B253" s="0"/>
      <c r="C253" s="0"/>
      <c r="G253" s="0"/>
      <c r="H253" s="11" t="n">
        <v>5</v>
      </c>
      <c r="K253" s="8"/>
    </row>
    <row r="254" customFormat="false" ht="41" hidden="false" customHeight="false" outlineLevel="0" collapsed="false">
      <c r="A254" s="16" t="s">
        <v>19</v>
      </c>
      <c r="B254" s="16" t="s">
        <v>170</v>
      </c>
      <c r="C254" s="16" t="s">
        <v>171</v>
      </c>
      <c r="D254" s="16" t="s">
        <v>172</v>
      </c>
      <c r="E254" s="16" t="s">
        <v>173</v>
      </c>
      <c r="G254" s="16" t="s">
        <v>174</v>
      </c>
      <c r="H254" s="16" t="s">
        <v>175</v>
      </c>
      <c r="J254" s="16" t="s">
        <v>176</v>
      </c>
      <c r="K254" s="16" t="s">
        <v>177</v>
      </c>
      <c r="L254" s="16" t="s">
        <v>178</v>
      </c>
      <c r="M254" s="16" t="s">
        <v>179</v>
      </c>
      <c r="N254" s="16" t="s">
        <v>180</v>
      </c>
      <c r="O254" s="16" t="s">
        <v>181</v>
      </c>
      <c r="P254" s="16" t="s">
        <v>182</v>
      </c>
      <c r="Q254" s="16" t="s">
        <v>183</v>
      </c>
      <c r="S254" s="16" t="s">
        <v>184</v>
      </c>
      <c r="T254" s="16" t="s">
        <v>185</v>
      </c>
    </row>
    <row r="255" customFormat="false" ht="15.8" hidden="false" customHeight="false" outlineLevel="0" collapsed="false">
      <c r="A255" s="10" t="s">
        <v>197</v>
      </c>
      <c r="B255" s="10" t="s">
        <v>70</v>
      </c>
      <c r="C255" s="10" t="s">
        <v>109</v>
      </c>
      <c r="D255" s="11" t="n">
        <v>12</v>
      </c>
      <c r="E255" s="11" t="n">
        <v>0</v>
      </c>
      <c r="G255" s="3" t="n">
        <f aca="false">MATCH(TRUE(),INDEX(ISBLANK(H256:$AMJ256),0,0),0)-1</f>
        <v>1</v>
      </c>
      <c r="H255" s="8" t="s">
        <v>193</v>
      </c>
      <c r="J255" s="3" t="n">
        <f aca="false">MATCH(TRUE(),INDEX(ISBLANK(K256:$AMJ256),0,0),0)-1</f>
        <v>0</v>
      </c>
      <c r="K255" s="8"/>
      <c r="L255" s="17"/>
      <c r="M255" s="13" t="s">
        <v>11</v>
      </c>
      <c r="N255" s="17" t="n">
        <v>1</v>
      </c>
      <c r="O255" s="13" t="s">
        <v>11</v>
      </c>
      <c r="P255" s="3" t="n">
        <f aca="false">MATCH(TRUE(),INDEX(ISBLANK(Q255:$AMJ255),0,0),0)-1</f>
        <v>1</v>
      </c>
      <c r="Q255" s="18" t="n">
        <v>0.5</v>
      </c>
      <c r="S255" s="3" t="n">
        <f aca="false">MATCH(TRUE(),INDEX(ISBLANK(T256:$AMJ256),0,0),0)-1</f>
        <v>0</v>
      </c>
      <c r="T255" s="8"/>
    </row>
    <row r="256" customFormat="false" ht="15.8" hidden="false" customHeight="false" outlineLevel="0" collapsed="false">
      <c r="A256" s="0"/>
      <c r="B256" s="0"/>
      <c r="C256" s="0"/>
      <c r="G256" s="0"/>
      <c r="H256" s="8" t="s">
        <v>188</v>
      </c>
      <c r="K256" s="8"/>
      <c r="T256" s="8"/>
    </row>
    <row r="257" customFormat="false" ht="15.8" hidden="false" customHeight="false" outlineLevel="0" collapsed="false">
      <c r="A257" s="0"/>
      <c r="B257" s="0"/>
      <c r="C257" s="0"/>
      <c r="G257" s="0"/>
      <c r="H257" s="11" t="n">
        <v>5</v>
      </c>
      <c r="K257" s="8"/>
    </row>
    <row r="258" customFormat="false" ht="41" hidden="false" customHeight="false" outlineLevel="0" collapsed="false">
      <c r="A258" s="16" t="s">
        <v>19</v>
      </c>
      <c r="B258" s="16" t="s">
        <v>170</v>
      </c>
      <c r="C258" s="16" t="s">
        <v>171</v>
      </c>
      <c r="D258" s="16" t="s">
        <v>172</v>
      </c>
      <c r="E258" s="16" t="s">
        <v>173</v>
      </c>
      <c r="G258" s="16" t="s">
        <v>174</v>
      </c>
      <c r="H258" s="16" t="s">
        <v>175</v>
      </c>
      <c r="J258" s="16" t="s">
        <v>176</v>
      </c>
      <c r="K258" s="16" t="s">
        <v>177</v>
      </c>
      <c r="L258" s="16" t="s">
        <v>178</v>
      </c>
      <c r="M258" s="16" t="s">
        <v>179</v>
      </c>
      <c r="N258" s="16" t="s">
        <v>180</v>
      </c>
      <c r="O258" s="16" t="s">
        <v>181</v>
      </c>
      <c r="P258" s="16" t="s">
        <v>182</v>
      </c>
      <c r="Q258" s="16" t="s">
        <v>183</v>
      </c>
      <c r="S258" s="16" t="s">
        <v>184</v>
      </c>
      <c r="T258" s="16" t="s">
        <v>185</v>
      </c>
    </row>
    <row r="259" customFormat="false" ht="15.8" hidden="false" customHeight="false" outlineLevel="0" collapsed="false">
      <c r="A259" s="10" t="s">
        <v>197</v>
      </c>
      <c r="B259" s="10" t="s">
        <v>82</v>
      </c>
      <c r="C259" s="10" t="s">
        <v>109</v>
      </c>
      <c r="D259" s="11" t="n">
        <v>12</v>
      </c>
      <c r="E259" s="11" t="n">
        <v>0</v>
      </c>
      <c r="G259" s="3" t="n">
        <f aca="false">MATCH(TRUE(),INDEX(ISBLANK(H260:$AMJ260),0,0),0)-1</f>
        <v>1</v>
      </c>
      <c r="H259" s="8" t="s">
        <v>193</v>
      </c>
      <c r="J259" s="3" t="n">
        <f aca="false">MATCH(TRUE(),INDEX(ISBLANK(K260:$AMJ260),0,0),0)-1</f>
        <v>0</v>
      </c>
      <c r="K259" s="8"/>
      <c r="L259" s="17"/>
      <c r="M259" s="13" t="s">
        <v>11</v>
      </c>
      <c r="N259" s="17" t="n">
        <v>1</v>
      </c>
      <c r="O259" s="13" t="s">
        <v>11</v>
      </c>
      <c r="P259" s="3" t="n">
        <f aca="false">MATCH(TRUE(),INDEX(ISBLANK(Q259:$AMJ259),0,0),0)-1</f>
        <v>1</v>
      </c>
      <c r="Q259" s="18" t="n">
        <v>0.5</v>
      </c>
      <c r="S259" s="3" t="n">
        <f aca="false">MATCH(TRUE(),INDEX(ISBLANK(T260:$AMJ260),0,0),0)-1</f>
        <v>0</v>
      </c>
      <c r="T259" s="8"/>
    </row>
    <row r="260" customFormat="false" ht="15.8" hidden="false" customHeight="false" outlineLevel="0" collapsed="false">
      <c r="A260" s="0"/>
      <c r="B260" s="0"/>
      <c r="C260" s="0"/>
      <c r="G260" s="0"/>
      <c r="H260" s="8" t="s">
        <v>188</v>
      </c>
      <c r="K260" s="8"/>
      <c r="T260" s="8"/>
    </row>
    <row r="261" customFormat="false" ht="15.8" hidden="false" customHeight="false" outlineLevel="0" collapsed="false">
      <c r="A261" s="0"/>
      <c r="B261" s="0"/>
      <c r="C261" s="0"/>
      <c r="G261" s="0"/>
      <c r="H261" s="11" t="n">
        <v>5</v>
      </c>
      <c r="K261" s="8"/>
    </row>
    <row r="262" customFormat="false" ht="41" hidden="false" customHeight="false" outlineLevel="0" collapsed="false">
      <c r="A262" s="16" t="s">
        <v>19</v>
      </c>
      <c r="B262" s="16" t="s">
        <v>170</v>
      </c>
      <c r="C262" s="16" t="s">
        <v>171</v>
      </c>
      <c r="D262" s="16" t="s">
        <v>172</v>
      </c>
      <c r="E262" s="16" t="s">
        <v>173</v>
      </c>
      <c r="G262" s="16" t="s">
        <v>174</v>
      </c>
      <c r="H262" s="16" t="s">
        <v>175</v>
      </c>
      <c r="J262" s="16" t="s">
        <v>176</v>
      </c>
      <c r="K262" s="16" t="s">
        <v>177</v>
      </c>
      <c r="L262" s="16" t="s">
        <v>178</v>
      </c>
      <c r="M262" s="16" t="s">
        <v>179</v>
      </c>
      <c r="N262" s="16" t="s">
        <v>180</v>
      </c>
      <c r="O262" s="16" t="s">
        <v>181</v>
      </c>
      <c r="P262" s="16" t="s">
        <v>182</v>
      </c>
      <c r="Q262" s="16" t="s">
        <v>183</v>
      </c>
      <c r="S262" s="16" t="s">
        <v>184</v>
      </c>
      <c r="T262" s="16" t="s">
        <v>185</v>
      </c>
    </row>
    <row r="263" customFormat="false" ht="15.8" hidden="false" customHeight="false" outlineLevel="0" collapsed="false">
      <c r="A263" s="10" t="s">
        <v>197</v>
      </c>
      <c r="B263" s="10" t="s">
        <v>89</v>
      </c>
      <c r="C263" s="10" t="s">
        <v>133</v>
      </c>
      <c r="D263" s="11" t="n">
        <v>12</v>
      </c>
      <c r="E263" s="11" t="n">
        <v>0</v>
      </c>
      <c r="G263" s="3" t="n">
        <f aca="false">MATCH(TRUE(),INDEX(ISBLANK(H264:$AMJ264),0,0),0)-1</f>
        <v>1</v>
      </c>
      <c r="H263" s="8" t="s">
        <v>195</v>
      </c>
      <c r="J263" s="3" t="n">
        <f aca="false">MATCH(TRUE(),INDEX(ISBLANK(K264:$AMJ264),0,0),0)-1</f>
        <v>0</v>
      </c>
      <c r="K263" s="8"/>
      <c r="L263" s="17"/>
      <c r="M263" s="13" t="s">
        <v>11</v>
      </c>
      <c r="N263" s="17" t="n">
        <v>1</v>
      </c>
      <c r="O263" s="13" t="s">
        <v>11</v>
      </c>
      <c r="P263" s="3" t="n">
        <f aca="false">MATCH(TRUE(),INDEX(ISBLANK(Q263:$AMJ263),0,0),0)-1</f>
        <v>1</v>
      </c>
      <c r="Q263" s="18" t="n">
        <v>0.5</v>
      </c>
      <c r="S263" s="3" t="n">
        <f aca="false">MATCH(TRUE(),INDEX(ISBLANK(T264:$AMJ264),0,0),0)-1</f>
        <v>0</v>
      </c>
      <c r="T263" s="8"/>
    </row>
    <row r="264" customFormat="false" ht="15.8" hidden="false" customHeight="false" outlineLevel="0" collapsed="false">
      <c r="A264" s="0"/>
      <c r="B264" s="0"/>
      <c r="C264" s="0"/>
      <c r="G264" s="0"/>
      <c r="H264" s="8" t="s">
        <v>188</v>
      </c>
      <c r="K264" s="8"/>
      <c r="T264" s="8"/>
    </row>
    <row r="265" customFormat="false" ht="15.8" hidden="false" customHeight="false" outlineLevel="0" collapsed="false">
      <c r="A265" s="0"/>
      <c r="B265" s="0"/>
      <c r="C265" s="0"/>
      <c r="G265" s="0"/>
      <c r="H265" s="11" t="n">
        <v>40</v>
      </c>
      <c r="K265" s="8"/>
    </row>
    <row r="266" customFormat="false" ht="41" hidden="false" customHeight="false" outlineLevel="0" collapsed="false">
      <c r="A266" s="16" t="s">
        <v>19</v>
      </c>
      <c r="B266" s="16" t="s">
        <v>170</v>
      </c>
      <c r="C266" s="16" t="s">
        <v>171</v>
      </c>
      <c r="D266" s="16" t="s">
        <v>172</v>
      </c>
      <c r="E266" s="16" t="s">
        <v>173</v>
      </c>
      <c r="G266" s="16" t="s">
        <v>174</v>
      </c>
      <c r="H266" s="16" t="s">
        <v>175</v>
      </c>
      <c r="J266" s="16" t="s">
        <v>176</v>
      </c>
      <c r="K266" s="16" t="s">
        <v>177</v>
      </c>
      <c r="L266" s="16" t="s">
        <v>178</v>
      </c>
      <c r="M266" s="16" t="s">
        <v>179</v>
      </c>
      <c r="N266" s="16" t="s">
        <v>180</v>
      </c>
      <c r="O266" s="16" t="s">
        <v>181</v>
      </c>
      <c r="P266" s="16" t="s">
        <v>182</v>
      </c>
      <c r="Q266" s="16" t="s">
        <v>183</v>
      </c>
      <c r="S266" s="16" t="s">
        <v>184</v>
      </c>
      <c r="T266" s="16" t="s">
        <v>185</v>
      </c>
    </row>
    <row r="267" customFormat="false" ht="15.8" hidden="false" customHeight="false" outlineLevel="0" collapsed="false">
      <c r="A267" s="10" t="s">
        <v>197</v>
      </c>
      <c r="B267" s="10" t="s">
        <v>94</v>
      </c>
      <c r="C267" s="10" t="s">
        <v>121</v>
      </c>
      <c r="D267" s="11" t="n">
        <v>12</v>
      </c>
      <c r="E267" s="11" t="n">
        <v>0</v>
      </c>
      <c r="G267" s="3" t="n">
        <f aca="false">MATCH(TRUE(),INDEX(ISBLANK(H268:$AMJ268),0,0),0)-1</f>
        <v>1</v>
      </c>
      <c r="H267" s="8" t="s">
        <v>193</v>
      </c>
      <c r="J267" s="3" t="n">
        <f aca="false">MATCH(TRUE(),INDEX(ISBLANK(K268:$AMJ268),0,0),0)-1</f>
        <v>0</v>
      </c>
      <c r="K267" s="8"/>
      <c r="L267" s="17"/>
      <c r="M267" s="13" t="s">
        <v>11</v>
      </c>
      <c r="N267" s="17" t="n">
        <v>1</v>
      </c>
      <c r="O267" s="13" t="s">
        <v>11</v>
      </c>
      <c r="P267" s="3" t="n">
        <f aca="false">MATCH(TRUE(),INDEX(ISBLANK(Q267:$AMJ267),0,0),0)-1</f>
        <v>1</v>
      </c>
      <c r="Q267" s="18" t="n">
        <v>0.5</v>
      </c>
      <c r="S267" s="3" t="n">
        <f aca="false">MATCH(TRUE(),INDEX(ISBLANK(T268:$AMJ268),0,0),0)-1</f>
        <v>0</v>
      </c>
      <c r="T267" s="8"/>
    </row>
    <row r="268" customFormat="false" ht="15.8" hidden="false" customHeight="false" outlineLevel="0" collapsed="false">
      <c r="A268" s="0"/>
      <c r="B268" s="0"/>
      <c r="C268" s="0"/>
      <c r="G268" s="0"/>
      <c r="H268" s="8" t="s">
        <v>188</v>
      </c>
      <c r="K268" s="8"/>
      <c r="T268" s="8"/>
    </row>
    <row r="269" customFormat="false" ht="15.8" hidden="false" customHeight="false" outlineLevel="0" collapsed="false">
      <c r="A269" s="0"/>
      <c r="B269" s="0"/>
      <c r="C269" s="0"/>
      <c r="G269" s="0"/>
      <c r="H269" s="11" t="n">
        <v>5</v>
      </c>
      <c r="K269" s="8"/>
    </row>
    <row r="270" customFormat="false" ht="41" hidden="false" customHeight="false" outlineLevel="0" collapsed="false">
      <c r="A270" s="16" t="s">
        <v>19</v>
      </c>
      <c r="B270" s="16" t="s">
        <v>170</v>
      </c>
      <c r="C270" s="16" t="s">
        <v>171</v>
      </c>
      <c r="D270" s="16" t="s">
        <v>172</v>
      </c>
      <c r="E270" s="16" t="s">
        <v>173</v>
      </c>
      <c r="G270" s="16" t="s">
        <v>174</v>
      </c>
      <c r="H270" s="16" t="s">
        <v>175</v>
      </c>
      <c r="J270" s="16" t="s">
        <v>176</v>
      </c>
      <c r="K270" s="16" t="s">
        <v>177</v>
      </c>
      <c r="L270" s="16" t="s">
        <v>178</v>
      </c>
      <c r="M270" s="16" t="s">
        <v>179</v>
      </c>
      <c r="N270" s="16" t="s">
        <v>180</v>
      </c>
      <c r="O270" s="16" t="s">
        <v>181</v>
      </c>
      <c r="P270" s="16" t="s">
        <v>182</v>
      </c>
      <c r="Q270" s="16" t="s">
        <v>183</v>
      </c>
      <c r="S270" s="16" t="s">
        <v>184</v>
      </c>
      <c r="T270" s="16" t="s">
        <v>185</v>
      </c>
    </row>
    <row r="271" customFormat="false" ht="15.8" hidden="false" customHeight="false" outlineLevel="0" collapsed="false">
      <c r="A271" s="10" t="s">
        <v>197</v>
      </c>
      <c r="B271" s="10" t="s">
        <v>94</v>
      </c>
      <c r="C271" s="10" t="s">
        <v>133</v>
      </c>
      <c r="D271" s="11" t="n">
        <v>12</v>
      </c>
      <c r="E271" s="11" t="n">
        <v>0</v>
      </c>
      <c r="G271" s="3" t="n">
        <f aca="false">MATCH(TRUE(),INDEX(ISBLANK(H272:$AMJ272),0,0),0)-1</f>
        <v>1</v>
      </c>
      <c r="H271" s="8" t="s">
        <v>193</v>
      </c>
      <c r="J271" s="3" t="n">
        <f aca="false">MATCH(TRUE(),INDEX(ISBLANK(K272:$AMJ272),0,0),0)-1</f>
        <v>0</v>
      </c>
      <c r="K271" s="8"/>
      <c r="L271" s="17"/>
      <c r="M271" s="13" t="s">
        <v>11</v>
      </c>
      <c r="N271" s="17" t="n">
        <v>1</v>
      </c>
      <c r="O271" s="13" t="s">
        <v>11</v>
      </c>
      <c r="P271" s="3" t="n">
        <f aca="false">MATCH(TRUE(),INDEX(ISBLANK(Q271:$AMJ271),0,0),0)-1</f>
        <v>1</v>
      </c>
      <c r="Q271" s="18" t="n">
        <v>0.5</v>
      </c>
      <c r="S271" s="3" t="n">
        <f aca="false">MATCH(TRUE(),INDEX(ISBLANK(T272:$AMJ272),0,0),0)-1</f>
        <v>0</v>
      </c>
      <c r="T271" s="8"/>
    </row>
    <row r="272" customFormat="false" ht="15.8" hidden="false" customHeight="false" outlineLevel="0" collapsed="false">
      <c r="A272" s="0"/>
      <c r="B272" s="0"/>
      <c r="C272" s="0"/>
      <c r="G272" s="0"/>
      <c r="H272" s="8" t="s">
        <v>188</v>
      </c>
      <c r="K272" s="8"/>
      <c r="T272" s="8"/>
    </row>
    <row r="273" customFormat="false" ht="15.8" hidden="false" customHeight="false" outlineLevel="0" collapsed="false">
      <c r="A273" s="0"/>
      <c r="B273" s="0"/>
      <c r="C273" s="0"/>
      <c r="G273" s="0"/>
      <c r="H273" s="11" t="n">
        <v>5</v>
      </c>
      <c r="K273" s="8"/>
    </row>
    <row r="274" customFormat="false" ht="41" hidden="false" customHeight="false" outlineLevel="0" collapsed="false">
      <c r="A274" s="16" t="s">
        <v>19</v>
      </c>
      <c r="B274" s="16" t="s">
        <v>170</v>
      </c>
      <c r="C274" s="16" t="s">
        <v>171</v>
      </c>
      <c r="D274" s="16" t="s">
        <v>172</v>
      </c>
      <c r="E274" s="16" t="s">
        <v>173</v>
      </c>
      <c r="G274" s="16" t="s">
        <v>174</v>
      </c>
      <c r="H274" s="16" t="s">
        <v>175</v>
      </c>
      <c r="J274" s="16" t="s">
        <v>176</v>
      </c>
      <c r="K274" s="16" t="s">
        <v>177</v>
      </c>
      <c r="L274" s="16" t="s">
        <v>178</v>
      </c>
      <c r="M274" s="16" t="s">
        <v>179</v>
      </c>
      <c r="N274" s="16" t="s">
        <v>180</v>
      </c>
      <c r="O274" s="16" t="s">
        <v>181</v>
      </c>
      <c r="P274" s="16" t="s">
        <v>182</v>
      </c>
      <c r="Q274" s="16" t="s">
        <v>183</v>
      </c>
      <c r="S274" s="16" t="s">
        <v>184</v>
      </c>
      <c r="T274" s="16" t="s">
        <v>185</v>
      </c>
    </row>
    <row r="275" customFormat="false" ht="15.8" hidden="false" customHeight="false" outlineLevel="0" collapsed="false">
      <c r="A275" s="10" t="s">
        <v>197</v>
      </c>
      <c r="B275" s="10" t="s">
        <v>106</v>
      </c>
      <c r="C275" s="10" t="s">
        <v>133</v>
      </c>
      <c r="D275" s="11" t="n">
        <v>12</v>
      </c>
      <c r="E275" s="11" t="n">
        <v>0</v>
      </c>
      <c r="G275" s="3" t="n">
        <f aca="false">MATCH(TRUE(),INDEX(ISBLANK(H276:$AMJ276),0,0),0)-1</f>
        <v>1</v>
      </c>
      <c r="H275" s="8" t="s">
        <v>193</v>
      </c>
      <c r="J275" s="3" t="n">
        <f aca="false">MATCH(TRUE(),INDEX(ISBLANK(K276:$AMJ276),0,0),0)-1</f>
        <v>0</v>
      </c>
      <c r="K275" s="8"/>
      <c r="L275" s="17"/>
      <c r="M275" s="13" t="s">
        <v>11</v>
      </c>
      <c r="N275" s="17" t="n">
        <v>1</v>
      </c>
      <c r="O275" s="13" t="s">
        <v>11</v>
      </c>
      <c r="P275" s="3" t="n">
        <f aca="false">MATCH(TRUE(),INDEX(ISBLANK(Q275:$AMJ275),0,0),0)-1</f>
        <v>1</v>
      </c>
      <c r="Q275" s="18" t="n">
        <v>0.5</v>
      </c>
      <c r="S275" s="3" t="n">
        <f aca="false">MATCH(TRUE(),INDEX(ISBLANK(T276:$AMJ276),0,0),0)-1</f>
        <v>0</v>
      </c>
      <c r="T275" s="8"/>
    </row>
    <row r="276" customFormat="false" ht="15.8" hidden="false" customHeight="false" outlineLevel="0" collapsed="false">
      <c r="A276" s="0"/>
      <c r="B276" s="0"/>
      <c r="C276" s="0"/>
      <c r="G276" s="0"/>
      <c r="H276" s="8" t="s">
        <v>188</v>
      </c>
      <c r="K276" s="8"/>
      <c r="T276" s="8"/>
    </row>
    <row r="277" customFormat="false" ht="15.8" hidden="false" customHeight="false" outlineLevel="0" collapsed="false">
      <c r="A277" s="0"/>
      <c r="B277" s="0"/>
      <c r="C277" s="0"/>
      <c r="G277" s="0"/>
      <c r="H277" s="11" t="n">
        <v>5</v>
      </c>
      <c r="K277" s="8"/>
    </row>
    <row r="278" customFormat="false" ht="41" hidden="false" customHeight="false" outlineLevel="0" collapsed="false">
      <c r="A278" s="16" t="s">
        <v>19</v>
      </c>
      <c r="B278" s="16" t="s">
        <v>170</v>
      </c>
      <c r="C278" s="16" t="s">
        <v>171</v>
      </c>
      <c r="D278" s="16" t="s">
        <v>172</v>
      </c>
      <c r="E278" s="16" t="s">
        <v>173</v>
      </c>
      <c r="G278" s="16" t="s">
        <v>174</v>
      </c>
      <c r="H278" s="16" t="s">
        <v>175</v>
      </c>
      <c r="J278" s="16" t="s">
        <v>176</v>
      </c>
      <c r="K278" s="16" t="s">
        <v>177</v>
      </c>
      <c r="L278" s="16" t="s">
        <v>178</v>
      </c>
      <c r="M278" s="16" t="s">
        <v>179</v>
      </c>
      <c r="N278" s="16" t="s">
        <v>180</v>
      </c>
      <c r="O278" s="16" t="s">
        <v>181</v>
      </c>
      <c r="P278" s="16" t="s">
        <v>182</v>
      </c>
      <c r="Q278" s="16" t="s">
        <v>183</v>
      </c>
      <c r="S278" s="16" t="s">
        <v>184</v>
      </c>
      <c r="T278" s="16" t="s">
        <v>185</v>
      </c>
    </row>
    <row r="279" customFormat="false" ht="15.8" hidden="false" customHeight="false" outlineLevel="0" collapsed="false">
      <c r="A279" s="10" t="s">
        <v>197</v>
      </c>
      <c r="B279" s="10" t="s">
        <v>106</v>
      </c>
      <c r="C279" s="10" t="s">
        <v>145</v>
      </c>
      <c r="D279" s="11" t="n">
        <v>12</v>
      </c>
      <c r="E279" s="11" t="n">
        <v>0</v>
      </c>
      <c r="G279" s="3" t="n">
        <f aca="false">MATCH(TRUE(),INDEX(ISBLANK(H280:$AMJ280),0,0),0)-1</f>
        <v>1</v>
      </c>
      <c r="H279" s="8" t="s">
        <v>193</v>
      </c>
      <c r="J279" s="3" t="n">
        <f aca="false">MATCH(TRUE(),INDEX(ISBLANK(K280:$AMJ280),0,0),0)-1</f>
        <v>0</v>
      </c>
      <c r="K279" s="8"/>
      <c r="L279" s="17"/>
      <c r="M279" s="13" t="s">
        <v>11</v>
      </c>
      <c r="N279" s="17" t="n">
        <v>1</v>
      </c>
      <c r="O279" s="13" t="s">
        <v>11</v>
      </c>
      <c r="P279" s="3" t="n">
        <f aca="false">MATCH(TRUE(),INDEX(ISBLANK(Q279:$AMJ279),0,0),0)-1</f>
        <v>1</v>
      </c>
      <c r="Q279" s="18" t="n">
        <v>0.5</v>
      </c>
      <c r="S279" s="3" t="n">
        <f aca="false">MATCH(TRUE(),INDEX(ISBLANK(T280:$AMJ280),0,0),0)-1</f>
        <v>0</v>
      </c>
      <c r="T279" s="8"/>
    </row>
    <row r="280" customFormat="false" ht="15.8" hidden="false" customHeight="false" outlineLevel="0" collapsed="false">
      <c r="A280" s="0"/>
      <c r="B280" s="0"/>
      <c r="C280" s="0"/>
      <c r="G280" s="0"/>
      <c r="H280" s="8" t="s">
        <v>188</v>
      </c>
      <c r="K280" s="8"/>
      <c r="T280" s="8"/>
    </row>
    <row r="281" customFormat="false" ht="15.8" hidden="false" customHeight="false" outlineLevel="0" collapsed="false">
      <c r="A281" s="0"/>
      <c r="B281" s="0"/>
      <c r="C281" s="0"/>
      <c r="G281" s="0"/>
      <c r="H281" s="11" t="n">
        <v>5</v>
      </c>
      <c r="K281" s="8"/>
    </row>
    <row r="282" customFormat="false" ht="41" hidden="false" customHeight="false" outlineLevel="0" collapsed="false">
      <c r="A282" s="16" t="s">
        <v>19</v>
      </c>
      <c r="B282" s="16" t="s">
        <v>170</v>
      </c>
      <c r="C282" s="16" t="s">
        <v>171</v>
      </c>
      <c r="D282" s="16" t="s">
        <v>172</v>
      </c>
      <c r="E282" s="16" t="s">
        <v>173</v>
      </c>
      <c r="G282" s="16" t="s">
        <v>174</v>
      </c>
      <c r="H282" s="16" t="s">
        <v>175</v>
      </c>
      <c r="J282" s="16" t="s">
        <v>176</v>
      </c>
      <c r="K282" s="16" t="s">
        <v>177</v>
      </c>
      <c r="L282" s="16" t="s">
        <v>178</v>
      </c>
      <c r="M282" s="16" t="s">
        <v>179</v>
      </c>
      <c r="N282" s="16" t="s">
        <v>180</v>
      </c>
      <c r="O282" s="16" t="s">
        <v>181</v>
      </c>
      <c r="P282" s="16" t="s">
        <v>182</v>
      </c>
      <c r="Q282" s="16" t="s">
        <v>183</v>
      </c>
      <c r="S282" s="16" t="s">
        <v>184</v>
      </c>
      <c r="T282" s="16" t="s">
        <v>185</v>
      </c>
    </row>
    <row r="283" customFormat="false" ht="15.8" hidden="false" customHeight="false" outlineLevel="0" collapsed="false">
      <c r="A283" s="10" t="s">
        <v>197</v>
      </c>
      <c r="B283" s="10" t="s">
        <v>130</v>
      </c>
      <c r="C283" s="10" t="s">
        <v>109</v>
      </c>
      <c r="D283" s="11" t="n">
        <v>12</v>
      </c>
      <c r="E283" s="11" t="n">
        <v>0</v>
      </c>
      <c r="G283" s="3" t="n">
        <f aca="false">MATCH(TRUE(),INDEX(ISBLANK(H284:$AMJ284),0,0),0)-1</f>
        <v>1</v>
      </c>
      <c r="H283" s="8" t="s">
        <v>193</v>
      </c>
      <c r="J283" s="3" t="n">
        <f aca="false">MATCH(TRUE(),INDEX(ISBLANK(K284:$AMJ284),0,0),0)-1</f>
        <v>0</v>
      </c>
      <c r="K283" s="8"/>
      <c r="L283" s="17"/>
      <c r="M283" s="13" t="s">
        <v>11</v>
      </c>
      <c r="N283" s="17" t="n">
        <v>1</v>
      </c>
      <c r="O283" s="13" t="s">
        <v>11</v>
      </c>
      <c r="P283" s="3" t="n">
        <f aca="false">MATCH(TRUE(),INDEX(ISBLANK(Q283:$AMJ283),0,0),0)-1</f>
        <v>1</v>
      </c>
      <c r="Q283" s="18" t="n">
        <v>0.5</v>
      </c>
      <c r="S283" s="3" t="n">
        <f aca="false">MATCH(TRUE(),INDEX(ISBLANK(T284:$AMJ284),0,0),0)-1</f>
        <v>0</v>
      </c>
      <c r="T283" s="8"/>
    </row>
    <row r="284" customFormat="false" ht="15.8" hidden="false" customHeight="false" outlineLevel="0" collapsed="false">
      <c r="A284" s="0"/>
      <c r="B284" s="0"/>
      <c r="C284" s="0"/>
      <c r="G284" s="0"/>
      <c r="H284" s="8" t="s">
        <v>188</v>
      </c>
      <c r="K284" s="8"/>
      <c r="T284" s="8"/>
    </row>
    <row r="285" customFormat="false" ht="15.8" hidden="false" customHeight="false" outlineLevel="0" collapsed="false">
      <c r="A285" s="0"/>
      <c r="B285" s="0"/>
      <c r="C285" s="0"/>
      <c r="G285" s="0"/>
      <c r="H285" s="11" t="n">
        <v>5</v>
      </c>
      <c r="K285" s="8"/>
    </row>
    <row r="286" customFormat="false" ht="41" hidden="false" customHeight="false" outlineLevel="0" collapsed="false">
      <c r="A286" s="16" t="s">
        <v>19</v>
      </c>
      <c r="B286" s="16" t="s">
        <v>170</v>
      </c>
      <c r="C286" s="16" t="s">
        <v>171</v>
      </c>
      <c r="D286" s="16" t="s">
        <v>172</v>
      </c>
      <c r="E286" s="16" t="s">
        <v>173</v>
      </c>
      <c r="G286" s="16" t="s">
        <v>174</v>
      </c>
      <c r="H286" s="16" t="s">
        <v>175</v>
      </c>
      <c r="J286" s="16" t="s">
        <v>176</v>
      </c>
      <c r="K286" s="16" t="s">
        <v>177</v>
      </c>
      <c r="L286" s="16" t="s">
        <v>178</v>
      </c>
      <c r="M286" s="16" t="s">
        <v>179</v>
      </c>
      <c r="N286" s="16" t="s">
        <v>180</v>
      </c>
      <c r="O286" s="16" t="s">
        <v>181</v>
      </c>
      <c r="P286" s="16" t="s">
        <v>182</v>
      </c>
      <c r="Q286" s="16" t="s">
        <v>183</v>
      </c>
      <c r="S286" s="16" t="s">
        <v>184</v>
      </c>
      <c r="T286" s="16" t="s">
        <v>185</v>
      </c>
    </row>
    <row r="287" customFormat="false" ht="15.8" hidden="false" customHeight="false" outlineLevel="0" collapsed="false">
      <c r="A287" s="10" t="s">
        <v>197</v>
      </c>
      <c r="B287" s="10" t="s">
        <v>149</v>
      </c>
      <c r="C287" s="10" t="s">
        <v>133</v>
      </c>
      <c r="D287" s="11" t="n">
        <v>12</v>
      </c>
      <c r="E287" s="11" t="n">
        <v>0</v>
      </c>
      <c r="G287" s="3" t="n">
        <f aca="false">MATCH(TRUE(),INDEX(ISBLANK(H288:$AMJ288),0,0),0)-1</f>
        <v>1</v>
      </c>
      <c r="H287" s="8" t="s">
        <v>195</v>
      </c>
      <c r="J287" s="3" t="n">
        <f aca="false">MATCH(TRUE(),INDEX(ISBLANK(K288:$AMJ288),0,0),0)-1</f>
        <v>0</v>
      </c>
      <c r="K287" s="8"/>
      <c r="L287" s="17"/>
      <c r="M287" s="13" t="s">
        <v>11</v>
      </c>
      <c r="N287" s="17" t="n">
        <v>1</v>
      </c>
      <c r="O287" s="13" t="s">
        <v>11</v>
      </c>
      <c r="P287" s="3" t="n">
        <f aca="false">MATCH(TRUE(),INDEX(ISBLANK(Q287:$AMJ287),0,0),0)-1</f>
        <v>1</v>
      </c>
      <c r="Q287" s="18" t="n">
        <v>0.5</v>
      </c>
      <c r="S287" s="3" t="n">
        <f aca="false">MATCH(TRUE(),INDEX(ISBLANK(T288:$AMJ288),0,0),0)-1</f>
        <v>0</v>
      </c>
      <c r="T287" s="8"/>
    </row>
    <row r="288" customFormat="false" ht="15.8" hidden="false" customHeight="false" outlineLevel="0" collapsed="false">
      <c r="A288" s="0"/>
      <c r="B288" s="0"/>
      <c r="C288" s="0"/>
      <c r="G288" s="0"/>
      <c r="H288" s="8" t="s">
        <v>188</v>
      </c>
      <c r="K288" s="8"/>
      <c r="T288" s="8"/>
    </row>
    <row r="289" customFormat="false" ht="15.8" hidden="false" customHeight="false" outlineLevel="0" collapsed="false">
      <c r="A289" s="0"/>
      <c r="B289" s="0"/>
      <c r="C289" s="0"/>
      <c r="G289" s="0"/>
      <c r="H289" s="11" t="n">
        <v>40</v>
      </c>
      <c r="K289" s="8"/>
    </row>
    <row r="290" customFormat="false" ht="41" hidden="false" customHeight="false" outlineLevel="0" collapsed="false">
      <c r="A290" s="16" t="s">
        <v>19</v>
      </c>
      <c r="B290" s="16" t="s">
        <v>170</v>
      </c>
      <c r="C290" s="16" t="s">
        <v>171</v>
      </c>
      <c r="D290" s="16" t="s">
        <v>172</v>
      </c>
      <c r="E290" s="16" t="s">
        <v>173</v>
      </c>
      <c r="G290" s="16" t="s">
        <v>174</v>
      </c>
      <c r="H290" s="16" t="s">
        <v>175</v>
      </c>
      <c r="J290" s="16" t="s">
        <v>176</v>
      </c>
      <c r="K290" s="16" t="s">
        <v>177</v>
      </c>
      <c r="L290" s="16" t="s">
        <v>178</v>
      </c>
      <c r="M290" s="16" t="s">
        <v>179</v>
      </c>
      <c r="N290" s="16" t="s">
        <v>180</v>
      </c>
      <c r="O290" s="16" t="s">
        <v>181</v>
      </c>
      <c r="P290" s="16" t="s">
        <v>182</v>
      </c>
      <c r="Q290" s="16" t="s">
        <v>183</v>
      </c>
      <c r="S290" s="16" t="s">
        <v>184</v>
      </c>
      <c r="T290" s="16" t="s">
        <v>185</v>
      </c>
    </row>
    <row r="291" customFormat="false" ht="15.8" hidden="false" customHeight="false" outlineLevel="0" collapsed="false">
      <c r="A291" s="10" t="s">
        <v>197</v>
      </c>
      <c r="B291" s="10" t="s">
        <v>154</v>
      </c>
      <c r="C291" s="10" t="s">
        <v>121</v>
      </c>
      <c r="D291" s="11" t="n">
        <v>12</v>
      </c>
      <c r="E291" s="11" t="n">
        <v>0</v>
      </c>
      <c r="G291" s="3" t="n">
        <f aca="false">MATCH(TRUE(),INDEX(ISBLANK(H292:$AMJ292),0,0),0)-1</f>
        <v>1</v>
      </c>
      <c r="H291" s="8" t="s">
        <v>193</v>
      </c>
      <c r="J291" s="3" t="n">
        <f aca="false">MATCH(TRUE(),INDEX(ISBLANK(K292:$AMJ292),0,0),0)-1</f>
        <v>0</v>
      </c>
      <c r="K291" s="8"/>
      <c r="L291" s="17"/>
      <c r="M291" s="13" t="s">
        <v>11</v>
      </c>
      <c r="N291" s="17" t="n">
        <v>1</v>
      </c>
      <c r="O291" s="13" t="s">
        <v>11</v>
      </c>
      <c r="P291" s="3" t="n">
        <f aca="false">MATCH(TRUE(),INDEX(ISBLANK(Q291:$AMJ291),0,0),0)-1</f>
        <v>1</v>
      </c>
      <c r="Q291" s="18" t="n">
        <v>0.5</v>
      </c>
      <c r="S291" s="3" t="n">
        <f aca="false">MATCH(TRUE(),INDEX(ISBLANK(T292:$AMJ292),0,0),0)-1</f>
        <v>0</v>
      </c>
      <c r="T291" s="8"/>
    </row>
    <row r="292" customFormat="false" ht="15.8" hidden="false" customHeight="false" outlineLevel="0" collapsed="false">
      <c r="A292" s="0"/>
      <c r="B292" s="0"/>
      <c r="C292" s="0"/>
      <c r="G292" s="0"/>
      <c r="H292" s="8" t="s">
        <v>188</v>
      </c>
      <c r="K292" s="8"/>
      <c r="T292" s="8"/>
    </row>
    <row r="293" customFormat="false" ht="15.8" hidden="false" customHeight="false" outlineLevel="0" collapsed="false">
      <c r="A293" s="0"/>
      <c r="B293" s="0"/>
      <c r="C293" s="0"/>
      <c r="G293" s="0"/>
      <c r="H293" s="11" t="n">
        <v>5</v>
      </c>
      <c r="K293" s="8"/>
    </row>
    <row r="294" customFormat="false" ht="41" hidden="false" customHeight="false" outlineLevel="0" collapsed="false">
      <c r="A294" s="16" t="s">
        <v>19</v>
      </c>
      <c r="B294" s="16" t="s">
        <v>170</v>
      </c>
      <c r="C294" s="16" t="s">
        <v>171</v>
      </c>
      <c r="D294" s="16" t="s">
        <v>172</v>
      </c>
      <c r="E294" s="16" t="s">
        <v>173</v>
      </c>
      <c r="G294" s="16" t="s">
        <v>174</v>
      </c>
      <c r="H294" s="16" t="s">
        <v>175</v>
      </c>
      <c r="J294" s="16" t="s">
        <v>176</v>
      </c>
      <c r="K294" s="16" t="s">
        <v>177</v>
      </c>
      <c r="L294" s="16" t="s">
        <v>178</v>
      </c>
      <c r="M294" s="16" t="s">
        <v>179</v>
      </c>
      <c r="N294" s="16" t="s">
        <v>180</v>
      </c>
      <c r="O294" s="16" t="s">
        <v>181</v>
      </c>
      <c r="P294" s="16" t="s">
        <v>182</v>
      </c>
      <c r="Q294" s="16" t="s">
        <v>183</v>
      </c>
      <c r="S294" s="16" t="s">
        <v>184</v>
      </c>
      <c r="T294" s="16" t="s">
        <v>185</v>
      </c>
    </row>
    <row r="295" customFormat="false" ht="15.8" hidden="false" customHeight="false" outlineLevel="0" collapsed="false">
      <c r="A295" s="10" t="s">
        <v>197</v>
      </c>
      <c r="B295" s="10" t="s">
        <v>154</v>
      </c>
      <c r="C295" s="10" t="s">
        <v>133</v>
      </c>
      <c r="D295" s="11" t="n">
        <v>12</v>
      </c>
      <c r="E295" s="11" t="n">
        <v>0</v>
      </c>
      <c r="G295" s="3" t="n">
        <f aca="false">MATCH(TRUE(),INDEX(ISBLANK(H296:$AMJ296),0,0),0)-1</f>
        <v>1</v>
      </c>
      <c r="H295" s="8" t="s">
        <v>193</v>
      </c>
      <c r="J295" s="3" t="n">
        <f aca="false">MATCH(TRUE(),INDEX(ISBLANK(K296:$AMJ296),0,0),0)-1</f>
        <v>0</v>
      </c>
      <c r="K295" s="8"/>
      <c r="L295" s="17"/>
      <c r="M295" s="13" t="s">
        <v>11</v>
      </c>
      <c r="N295" s="17" t="n">
        <v>1</v>
      </c>
      <c r="O295" s="13" t="s">
        <v>11</v>
      </c>
      <c r="P295" s="3" t="n">
        <f aca="false">MATCH(TRUE(),INDEX(ISBLANK(Q295:$AMJ295),0,0),0)-1</f>
        <v>1</v>
      </c>
      <c r="Q295" s="18" t="n">
        <v>0.5</v>
      </c>
      <c r="S295" s="3" t="n">
        <f aca="false">MATCH(TRUE(),INDEX(ISBLANK(T296:$AMJ296),0,0),0)-1</f>
        <v>0</v>
      </c>
      <c r="T295" s="8"/>
    </row>
    <row r="296" customFormat="false" ht="15.8" hidden="false" customHeight="false" outlineLevel="0" collapsed="false">
      <c r="A296" s="0"/>
      <c r="B296" s="0"/>
      <c r="C296" s="0"/>
      <c r="G296" s="0"/>
      <c r="H296" s="8" t="s">
        <v>188</v>
      </c>
      <c r="K296" s="8"/>
      <c r="T296" s="8"/>
    </row>
    <row r="297" customFormat="false" ht="15.8" hidden="false" customHeight="false" outlineLevel="0" collapsed="false">
      <c r="A297" s="0"/>
      <c r="B297" s="0"/>
      <c r="C297" s="0"/>
      <c r="G297" s="0"/>
      <c r="H297" s="11" t="n">
        <v>5</v>
      </c>
      <c r="K297" s="8"/>
    </row>
    <row r="298" customFormat="false" ht="41" hidden="false" customHeight="false" outlineLevel="0" collapsed="false">
      <c r="A298" s="16" t="s">
        <v>19</v>
      </c>
      <c r="B298" s="16" t="s">
        <v>170</v>
      </c>
      <c r="C298" s="16" t="s">
        <v>171</v>
      </c>
      <c r="D298" s="16" t="s">
        <v>172</v>
      </c>
      <c r="E298" s="16" t="s">
        <v>173</v>
      </c>
      <c r="G298" s="16" t="s">
        <v>174</v>
      </c>
      <c r="H298" s="16" t="s">
        <v>175</v>
      </c>
      <c r="J298" s="16" t="s">
        <v>176</v>
      </c>
      <c r="K298" s="16" t="s">
        <v>177</v>
      </c>
      <c r="L298" s="16" t="s">
        <v>178</v>
      </c>
      <c r="M298" s="16" t="s">
        <v>179</v>
      </c>
      <c r="N298" s="16" t="s">
        <v>180</v>
      </c>
      <c r="O298" s="16" t="s">
        <v>181</v>
      </c>
      <c r="P298" s="16" t="s">
        <v>182</v>
      </c>
      <c r="Q298" s="16" t="s">
        <v>183</v>
      </c>
      <c r="S298" s="16" t="s">
        <v>184</v>
      </c>
      <c r="T298" s="16" t="s">
        <v>185</v>
      </c>
    </row>
    <row r="299" customFormat="false" ht="15.8" hidden="false" customHeight="false" outlineLevel="0" collapsed="false">
      <c r="A299" s="10" t="s">
        <v>198</v>
      </c>
      <c r="B299" s="10" t="s">
        <v>52</v>
      </c>
      <c r="C299" s="10" t="s">
        <v>53</v>
      </c>
      <c r="D299" s="11" t="n">
        <v>12</v>
      </c>
      <c r="E299" s="11" t="n">
        <v>0</v>
      </c>
      <c r="G299" s="3" t="n">
        <f aca="false">MATCH(TRUE(),INDEX(ISBLANK(H300:$AMJ300),0,0),0)-1</f>
        <v>1</v>
      </c>
      <c r="H299" s="8" t="s">
        <v>187</v>
      </c>
      <c r="J299" s="3" t="n">
        <f aca="false">MATCH(TRUE(),INDEX(ISBLANK(K300:$AMJ300),0,0),0)-1</f>
        <v>0</v>
      </c>
      <c r="K299" s="8"/>
      <c r="L299" s="17"/>
      <c r="M299" s="13" t="s">
        <v>11</v>
      </c>
      <c r="N299" s="17" t="n">
        <v>1</v>
      </c>
      <c r="O299" s="13" t="s">
        <v>11</v>
      </c>
      <c r="P299" s="3" t="n">
        <f aca="false">MATCH(TRUE(),INDEX(ISBLANK(Q299:$AMJ299),0,0),0)-1</f>
        <v>1</v>
      </c>
      <c r="Q299" s="18" t="n">
        <v>0.5</v>
      </c>
      <c r="S299" s="3" t="n">
        <f aca="false">MATCH(TRUE(),INDEX(ISBLANK(T300:$AMJ300),0,0),0)-1</f>
        <v>0</v>
      </c>
      <c r="T299" s="8"/>
    </row>
    <row r="300" customFormat="false" ht="15.8" hidden="false" customHeight="false" outlineLevel="0" collapsed="false">
      <c r="A300" s="0"/>
      <c r="B300" s="0"/>
      <c r="C300" s="0"/>
      <c r="G300" s="0"/>
      <c r="H300" s="8" t="s">
        <v>188</v>
      </c>
      <c r="K300" s="8"/>
      <c r="T300" s="8"/>
    </row>
    <row r="301" customFormat="false" ht="15.8" hidden="false" customHeight="false" outlineLevel="0" collapsed="false">
      <c r="A301" s="0"/>
      <c r="B301" s="0"/>
      <c r="C301" s="0"/>
      <c r="G301" s="0"/>
      <c r="H301" s="11" t="n">
        <v>4</v>
      </c>
      <c r="K301" s="8"/>
    </row>
    <row r="302" customFormat="false" ht="41" hidden="false" customHeight="false" outlineLevel="0" collapsed="false">
      <c r="A302" s="16" t="s">
        <v>19</v>
      </c>
      <c r="B302" s="16" t="s">
        <v>170</v>
      </c>
      <c r="C302" s="16" t="s">
        <v>171</v>
      </c>
      <c r="D302" s="16" t="s">
        <v>172</v>
      </c>
      <c r="E302" s="16" t="s">
        <v>173</v>
      </c>
      <c r="G302" s="16" t="s">
        <v>174</v>
      </c>
      <c r="H302" s="16" t="s">
        <v>175</v>
      </c>
      <c r="J302" s="16" t="s">
        <v>176</v>
      </c>
      <c r="K302" s="16" t="s">
        <v>177</v>
      </c>
      <c r="L302" s="16" t="s">
        <v>178</v>
      </c>
      <c r="M302" s="16" t="s">
        <v>179</v>
      </c>
      <c r="N302" s="16" t="s">
        <v>180</v>
      </c>
      <c r="O302" s="16" t="s">
        <v>181</v>
      </c>
      <c r="P302" s="16" t="s">
        <v>182</v>
      </c>
      <c r="Q302" s="16" t="s">
        <v>183</v>
      </c>
      <c r="S302" s="16" t="s">
        <v>184</v>
      </c>
      <c r="T302" s="16" t="s">
        <v>185</v>
      </c>
    </row>
    <row r="303" customFormat="false" ht="15.8" hidden="false" customHeight="false" outlineLevel="0" collapsed="false">
      <c r="A303" s="10" t="s">
        <v>198</v>
      </c>
      <c r="B303" s="10" t="s">
        <v>58</v>
      </c>
      <c r="C303" s="10" t="s">
        <v>59</v>
      </c>
      <c r="D303" s="11" t="n">
        <v>12</v>
      </c>
      <c r="E303" s="11" t="n">
        <v>0</v>
      </c>
      <c r="G303" s="3" t="n">
        <f aca="false">MATCH(TRUE(),INDEX(ISBLANK(H304:$AMJ304),0,0),0)-1</f>
        <v>1</v>
      </c>
      <c r="H303" s="8" t="s">
        <v>187</v>
      </c>
      <c r="J303" s="3" t="n">
        <f aca="false">MATCH(TRUE(),INDEX(ISBLANK(K304:$AMJ304),0,0),0)-1</f>
        <v>0</v>
      </c>
      <c r="K303" s="8"/>
      <c r="L303" s="17"/>
      <c r="M303" s="13" t="s">
        <v>11</v>
      </c>
      <c r="N303" s="17" t="n">
        <v>1</v>
      </c>
      <c r="O303" s="13" t="s">
        <v>11</v>
      </c>
      <c r="P303" s="3" t="n">
        <f aca="false">MATCH(TRUE(),INDEX(ISBLANK(Q303:$AMJ303),0,0),0)-1</f>
        <v>1</v>
      </c>
      <c r="Q303" s="18" t="n">
        <v>0.5</v>
      </c>
      <c r="S303" s="3" t="n">
        <f aca="false">MATCH(TRUE(),INDEX(ISBLANK(T304:$AMJ304),0,0),0)-1</f>
        <v>0</v>
      </c>
      <c r="T303" s="8"/>
    </row>
    <row r="304" customFormat="false" ht="15.8" hidden="false" customHeight="false" outlineLevel="0" collapsed="false">
      <c r="A304" s="0"/>
      <c r="B304" s="0"/>
      <c r="C304" s="0"/>
      <c r="G304" s="0"/>
      <c r="H304" s="8" t="s">
        <v>188</v>
      </c>
      <c r="K304" s="8"/>
      <c r="T304" s="8"/>
    </row>
    <row r="305" customFormat="false" ht="15.8" hidden="false" customHeight="false" outlineLevel="0" collapsed="false">
      <c r="A305" s="0"/>
      <c r="B305" s="0"/>
      <c r="C305" s="0"/>
      <c r="G305" s="0"/>
      <c r="H305" s="11" t="n">
        <v>2</v>
      </c>
      <c r="K305" s="8"/>
    </row>
    <row r="306" customFormat="false" ht="41" hidden="false" customHeight="false" outlineLevel="0" collapsed="false">
      <c r="A306" s="16" t="s">
        <v>19</v>
      </c>
      <c r="B306" s="16" t="s">
        <v>170</v>
      </c>
      <c r="C306" s="16" t="s">
        <v>171</v>
      </c>
      <c r="D306" s="16" t="s">
        <v>172</v>
      </c>
      <c r="E306" s="16" t="s">
        <v>173</v>
      </c>
      <c r="G306" s="16" t="s">
        <v>174</v>
      </c>
      <c r="H306" s="16" t="s">
        <v>175</v>
      </c>
      <c r="J306" s="16" t="s">
        <v>176</v>
      </c>
      <c r="K306" s="16" t="s">
        <v>177</v>
      </c>
      <c r="L306" s="16" t="s">
        <v>178</v>
      </c>
      <c r="M306" s="16" t="s">
        <v>179</v>
      </c>
      <c r="N306" s="16" t="s">
        <v>180</v>
      </c>
      <c r="O306" s="16" t="s">
        <v>181</v>
      </c>
      <c r="P306" s="16" t="s">
        <v>182</v>
      </c>
      <c r="Q306" s="16" t="s">
        <v>183</v>
      </c>
      <c r="S306" s="16" t="s">
        <v>184</v>
      </c>
      <c r="T306" s="16" t="s">
        <v>185</v>
      </c>
    </row>
    <row r="307" customFormat="false" ht="15.8" hidden="false" customHeight="false" outlineLevel="0" collapsed="false">
      <c r="A307" s="10" t="s">
        <v>198</v>
      </c>
      <c r="B307" s="10" t="s">
        <v>64</v>
      </c>
      <c r="C307" s="10" t="s">
        <v>65</v>
      </c>
      <c r="D307" s="11" t="n">
        <v>12</v>
      </c>
      <c r="E307" s="11" t="n">
        <v>0</v>
      </c>
      <c r="G307" s="3" t="n">
        <f aca="false">MATCH(TRUE(),INDEX(ISBLANK(H308:$AMJ308),0,0),0)-1</f>
        <v>1</v>
      </c>
      <c r="H307" s="8" t="s">
        <v>187</v>
      </c>
      <c r="J307" s="3" t="n">
        <f aca="false">MATCH(TRUE(),INDEX(ISBLANK(K308:$AMJ308),0,0),0)-1</f>
        <v>0</v>
      </c>
      <c r="K307" s="8"/>
      <c r="L307" s="17"/>
      <c r="M307" s="13" t="s">
        <v>11</v>
      </c>
      <c r="N307" s="17" t="n">
        <v>1</v>
      </c>
      <c r="O307" s="13" t="s">
        <v>11</v>
      </c>
      <c r="P307" s="3" t="n">
        <f aca="false">MATCH(TRUE(),INDEX(ISBLANK(Q307:$AMJ307),0,0),0)-1</f>
        <v>1</v>
      </c>
      <c r="Q307" s="18" t="n">
        <v>0.5</v>
      </c>
      <c r="S307" s="3" t="n">
        <f aca="false">MATCH(TRUE(),INDEX(ISBLANK(T308:$AMJ308),0,0),0)-1</f>
        <v>0</v>
      </c>
      <c r="T307" s="8"/>
    </row>
    <row r="308" customFormat="false" ht="15.8" hidden="false" customHeight="false" outlineLevel="0" collapsed="false">
      <c r="A308" s="0"/>
      <c r="B308" s="0"/>
      <c r="C308" s="0"/>
      <c r="G308" s="0"/>
      <c r="H308" s="8" t="s">
        <v>188</v>
      </c>
      <c r="K308" s="8"/>
      <c r="T308" s="8"/>
    </row>
    <row r="309" customFormat="false" ht="15.8" hidden="false" customHeight="false" outlineLevel="0" collapsed="false">
      <c r="A309" s="0"/>
      <c r="B309" s="0"/>
      <c r="C309" s="0"/>
      <c r="G309" s="0"/>
      <c r="H309" s="11" t="n">
        <v>3</v>
      </c>
      <c r="K309" s="8"/>
    </row>
    <row r="310" customFormat="false" ht="41" hidden="false" customHeight="false" outlineLevel="0" collapsed="false">
      <c r="A310" s="16" t="s">
        <v>19</v>
      </c>
      <c r="B310" s="16" t="s">
        <v>170</v>
      </c>
      <c r="C310" s="16" t="s">
        <v>171</v>
      </c>
      <c r="D310" s="16" t="s">
        <v>172</v>
      </c>
      <c r="E310" s="16" t="s">
        <v>173</v>
      </c>
      <c r="G310" s="16" t="s">
        <v>174</v>
      </c>
      <c r="H310" s="16" t="s">
        <v>175</v>
      </c>
      <c r="J310" s="16" t="s">
        <v>176</v>
      </c>
      <c r="K310" s="16" t="s">
        <v>177</v>
      </c>
      <c r="L310" s="16" t="s">
        <v>178</v>
      </c>
      <c r="M310" s="16" t="s">
        <v>179</v>
      </c>
      <c r="N310" s="16" t="s">
        <v>180</v>
      </c>
      <c r="O310" s="16" t="s">
        <v>181</v>
      </c>
      <c r="P310" s="16" t="s">
        <v>182</v>
      </c>
      <c r="Q310" s="16" t="s">
        <v>183</v>
      </c>
      <c r="S310" s="16" t="s">
        <v>184</v>
      </c>
      <c r="T310" s="16" t="s">
        <v>185</v>
      </c>
    </row>
    <row r="311" customFormat="false" ht="15.8" hidden="false" customHeight="false" outlineLevel="0" collapsed="false">
      <c r="A311" s="10" t="s">
        <v>198</v>
      </c>
      <c r="B311" s="10" t="s">
        <v>70</v>
      </c>
      <c r="C311" s="10" t="s">
        <v>71</v>
      </c>
      <c r="D311" s="11" t="n">
        <v>12</v>
      </c>
      <c r="E311" s="11" t="n">
        <v>0</v>
      </c>
      <c r="G311" s="3" t="n">
        <f aca="false">MATCH(TRUE(),INDEX(ISBLANK(H312:$AMJ312),0,0),0)-1</f>
        <v>1</v>
      </c>
      <c r="H311" s="8" t="s">
        <v>187</v>
      </c>
      <c r="J311" s="3" t="n">
        <f aca="false">MATCH(TRUE(),INDEX(ISBLANK(K312:$AMJ312),0,0),0)-1</f>
        <v>0</v>
      </c>
      <c r="K311" s="8"/>
      <c r="L311" s="17"/>
      <c r="M311" s="13" t="s">
        <v>11</v>
      </c>
      <c r="N311" s="17" t="n">
        <v>1</v>
      </c>
      <c r="O311" s="13" t="s">
        <v>11</v>
      </c>
      <c r="P311" s="3" t="n">
        <f aca="false">MATCH(TRUE(),INDEX(ISBLANK(Q311:$AMJ311),0,0),0)-1</f>
        <v>1</v>
      </c>
      <c r="Q311" s="18" t="n">
        <v>0.5</v>
      </c>
      <c r="S311" s="3" t="n">
        <f aca="false">MATCH(TRUE(),INDEX(ISBLANK(T312:$AMJ312),0,0),0)-1</f>
        <v>0</v>
      </c>
      <c r="T311" s="8"/>
    </row>
    <row r="312" customFormat="false" ht="15.8" hidden="false" customHeight="false" outlineLevel="0" collapsed="false">
      <c r="A312" s="0"/>
      <c r="B312" s="0"/>
      <c r="C312" s="0"/>
      <c r="G312" s="0"/>
      <c r="H312" s="8" t="s">
        <v>188</v>
      </c>
      <c r="K312" s="8"/>
      <c r="T312" s="8"/>
    </row>
    <row r="313" customFormat="false" ht="15.8" hidden="false" customHeight="false" outlineLevel="0" collapsed="false">
      <c r="A313" s="0"/>
      <c r="B313" s="0"/>
      <c r="C313" s="0"/>
      <c r="G313" s="0"/>
      <c r="H313" s="11" t="n">
        <v>2</v>
      </c>
      <c r="K313" s="8"/>
    </row>
    <row r="314" customFormat="false" ht="41" hidden="false" customHeight="false" outlineLevel="0" collapsed="false">
      <c r="A314" s="16" t="s">
        <v>19</v>
      </c>
      <c r="B314" s="16" t="s">
        <v>170</v>
      </c>
      <c r="C314" s="16" t="s">
        <v>171</v>
      </c>
      <c r="D314" s="16" t="s">
        <v>172</v>
      </c>
      <c r="E314" s="16" t="s">
        <v>173</v>
      </c>
      <c r="G314" s="16" t="s">
        <v>174</v>
      </c>
      <c r="H314" s="16" t="s">
        <v>175</v>
      </c>
      <c r="J314" s="16" t="s">
        <v>176</v>
      </c>
      <c r="K314" s="16" t="s">
        <v>177</v>
      </c>
      <c r="L314" s="16" t="s">
        <v>178</v>
      </c>
      <c r="M314" s="16" t="s">
        <v>179</v>
      </c>
      <c r="N314" s="16" t="s">
        <v>180</v>
      </c>
      <c r="O314" s="16" t="s">
        <v>181</v>
      </c>
      <c r="P314" s="16" t="s">
        <v>182</v>
      </c>
      <c r="Q314" s="16" t="s">
        <v>183</v>
      </c>
      <c r="S314" s="16" t="s">
        <v>184</v>
      </c>
      <c r="T314" s="16" t="s">
        <v>185</v>
      </c>
    </row>
    <row r="315" customFormat="false" ht="15.8" hidden="false" customHeight="false" outlineLevel="0" collapsed="false">
      <c r="A315" s="10" t="s">
        <v>198</v>
      </c>
      <c r="B315" s="10" t="s">
        <v>76</v>
      </c>
      <c r="C315" s="10" t="s">
        <v>77</v>
      </c>
      <c r="D315" s="11" t="n">
        <v>12</v>
      </c>
      <c r="E315" s="11" t="n">
        <v>0</v>
      </c>
      <c r="G315" s="3" t="n">
        <f aca="false">MATCH(TRUE(),INDEX(ISBLANK(H316:$AMJ316),0,0),0)-1</f>
        <v>1</v>
      </c>
      <c r="H315" s="8" t="s">
        <v>187</v>
      </c>
      <c r="J315" s="3" t="n">
        <f aca="false">MATCH(TRUE(),INDEX(ISBLANK(K316:$AMJ316),0,0),0)-1</f>
        <v>0</v>
      </c>
      <c r="K315" s="8"/>
      <c r="L315" s="17"/>
      <c r="M315" s="13" t="s">
        <v>11</v>
      </c>
      <c r="N315" s="17" t="n">
        <v>1</v>
      </c>
      <c r="O315" s="13" t="s">
        <v>11</v>
      </c>
      <c r="P315" s="3" t="n">
        <f aca="false">MATCH(TRUE(),INDEX(ISBLANK(Q315:$AMJ315),0,0),0)-1</f>
        <v>1</v>
      </c>
      <c r="Q315" s="18" t="n">
        <v>0.5</v>
      </c>
      <c r="S315" s="3" t="n">
        <f aca="false">MATCH(TRUE(),INDEX(ISBLANK(T316:$AMJ316),0,0),0)-1</f>
        <v>0</v>
      </c>
      <c r="T315" s="8"/>
    </row>
    <row r="316" customFormat="false" ht="15.8" hidden="false" customHeight="false" outlineLevel="0" collapsed="false">
      <c r="A316" s="0"/>
      <c r="B316" s="0"/>
      <c r="C316" s="0"/>
      <c r="G316" s="0"/>
      <c r="H316" s="8" t="s">
        <v>188</v>
      </c>
      <c r="K316" s="8"/>
      <c r="T316" s="8"/>
    </row>
    <row r="317" customFormat="false" ht="15.8" hidden="false" customHeight="false" outlineLevel="0" collapsed="false">
      <c r="A317" s="0"/>
      <c r="B317" s="0"/>
      <c r="C317" s="0"/>
      <c r="G317" s="0"/>
      <c r="H317" s="11" t="n">
        <v>16</v>
      </c>
      <c r="K317" s="8"/>
    </row>
    <row r="318" customFormat="false" ht="41" hidden="false" customHeight="false" outlineLevel="0" collapsed="false">
      <c r="A318" s="16" t="s">
        <v>19</v>
      </c>
      <c r="B318" s="16" t="s">
        <v>170</v>
      </c>
      <c r="C318" s="16" t="s">
        <v>171</v>
      </c>
      <c r="D318" s="16" t="s">
        <v>172</v>
      </c>
      <c r="E318" s="16" t="s">
        <v>173</v>
      </c>
      <c r="G318" s="16" t="s">
        <v>174</v>
      </c>
      <c r="H318" s="16" t="s">
        <v>175</v>
      </c>
      <c r="J318" s="16" t="s">
        <v>176</v>
      </c>
      <c r="K318" s="16" t="s">
        <v>177</v>
      </c>
      <c r="L318" s="16" t="s">
        <v>178</v>
      </c>
      <c r="M318" s="16" t="s">
        <v>179</v>
      </c>
      <c r="N318" s="16" t="s">
        <v>180</v>
      </c>
      <c r="O318" s="16" t="s">
        <v>181</v>
      </c>
      <c r="P318" s="16" t="s">
        <v>182</v>
      </c>
      <c r="Q318" s="16" t="s">
        <v>183</v>
      </c>
      <c r="S318" s="16" t="s">
        <v>184</v>
      </c>
      <c r="T318" s="16" t="s">
        <v>185</v>
      </c>
    </row>
    <row r="319" customFormat="false" ht="15.8" hidden="false" customHeight="false" outlineLevel="0" collapsed="false">
      <c r="A319" s="10" t="s">
        <v>198</v>
      </c>
      <c r="B319" s="10" t="s">
        <v>82</v>
      </c>
      <c r="C319" s="10" t="s">
        <v>83</v>
      </c>
      <c r="D319" s="11" t="n">
        <v>12</v>
      </c>
      <c r="E319" s="11" t="n">
        <v>0</v>
      </c>
      <c r="G319" s="3" t="n">
        <f aca="false">MATCH(TRUE(),INDEX(ISBLANK(H320:$AMJ320),0,0),0)-1</f>
        <v>1</v>
      </c>
      <c r="H319" s="8" t="s">
        <v>187</v>
      </c>
      <c r="J319" s="3" t="n">
        <f aca="false">MATCH(TRUE(),INDEX(ISBLANK(K320:$AMJ320),0,0),0)-1</f>
        <v>0</v>
      </c>
      <c r="K319" s="8"/>
      <c r="L319" s="17"/>
      <c r="M319" s="13" t="s">
        <v>11</v>
      </c>
      <c r="N319" s="17" t="n">
        <v>1</v>
      </c>
      <c r="O319" s="13" t="s">
        <v>11</v>
      </c>
      <c r="P319" s="3" t="n">
        <f aca="false">MATCH(TRUE(),INDEX(ISBLANK(Q319:$AMJ319),0,0),0)-1</f>
        <v>1</v>
      </c>
      <c r="Q319" s="18" t="n">
        <v>0.5</v>
      </c>
      <c r="S319" s="3" t="n">
        <f aca="false">MATCH(TRUE(),INDEX(ISBLANK(T320:$AMJ320),0,0),0)-1</f>
        <v>0</v>
      </c>
      <c r="T319" s="8"/>
    </row>
    <row r="320" customFormat="false" ht="15.8" hidden="false" customHeight="false" outlineLevel="0" collapsed="false">
      <c r="A320" s="0"/>
      <c r="B320" s="0"/>
      <c r="C320" s="0"/>
      <c r="G320" s="0"/>
      <c r="H320" s="8" t="s">
        <v>188</v>
      </c>
      <c r="K320" s="8"/>
      <c r="T320" s="8"/>
    </row>
    <row r="321" customFormat="false" ht="15.8" hidden="false" customHeight="false" outlineLevel="0" collapsed="false">
      <c r="A321" s="0"/>
      <c r="B321" s="0"/>
      <c r="C321" s="0"/>
      <c r="G321" s="0"/>
      <c r="H321" s="11" t="n">
        <v>6</v>
      </c>
      <c r="K321" s="8"/>
    </row>
    <row r="322" customFormat="false" ht="41" hidden="false" customHeight="false" outlineLevel="0" collapsed="false">
      <c r="A322" s="16" t="s">
        <v>19</v>
      </c>
      <c r="B322" s="16" t="s">
        <v>170</v>
      </c>
      <c r="C322" s="16" t="s">
        <v>171</v>
      </c>
      <c r="D322" s="16" t="s">
        <v>172</v>
      </c>
      <c r="E322" s="16" t="s">
        <v>173</v>
      </c>
      <c r="G322" s="16" t="s">
        <v>174</v>
      </c>
      <c r="H322" s="16" t="s">
        <v>175</v>
      </c>
      <c r="J322" s="16" t="s">
        <v>176</v>
      </c>
      <c r="K322" s="16" t="s">
        <v>177</v>
      </c>
      <c r="L322" s="16" t="s">
        <v>178</v>
      </c>
      <c r="M322" s="16" t="s">
        <v>179</v>
      </c>
      <c r="N322" s="16" t="s">
        <v>180</v>
      </c>
      <c r="O322" s="16" t="s">
        <v>181</v>
      </c>
      <c r="P322" s="16" t="s">
        <v>182</v>
      </c>
      <c r="Q322" s="16" t="s">
        <v>183</v>
      </c>
      <c r="S322" s="16" t="s">
        <v>184</v>
      </c>
      <c r="T322" s="16" t="s">
        <v>185</v>
      </c>
    </row>
    <row r="323" customFormat="false" ht="15.8" hidden="false" customHeight="false" outlineLevel="0" collapsed="false">
      <c r="A323" s="10" t="s">
        <v>198</v>
      </c>
      <c r="B323" s="10" t="s">
        <v>88</v>
      </c>
      <c r="C323" s="10" t="s">
        <v>89</v>
      </c>
      <c r="D323" s="11" t="n">
        <v>12</v>
      </c>
      <c r="E323" s="11" t="n">
        <v>0</v>
      </c>
      <c r="G323" s="3" t="n">
        <f aca="false">MATCH(TRUE(),INDEX(ISBLANK(H324:$AMJ324),0,0),0)-1</f>
        <v>1</v>
      </c>
      <c r="H323" s="8" t="s">
        <v>187</v>
      </c>
      <c r="J323" s="3" t="n">
        <f aca="false">MATCH(TRUE(),INDEX(ISBLANK(K324:$AMJ324),0,0),0)-1</f>
        <v>0</v>
      </c>
      <c r="K323" s="8"/>
      <c r="L323" s="17"/>
      <c r="M323" s="13" t="s">
        <v>11</v>
      </c>
      <c r="N323" s="17" t="n">
        <v>1</v>
      </c>
      <c r="O323" s="13" t="s">
        <v>11</v>
      </c>
      <c r="P323" s="3" t="n">
        <f aca="false">MATCH(TRUE(),INDEX(ISBLANK(Q323:$AMJ323),0,0),0)-1</f>
        <v>1</v>
      </c>
      <c r="Q323" s="18" t="n">
        <v>0.5</v>
      </c>
      <c r="S323" s="3" t="n">
        <f aca="false">MATCH(TRUE(),INDEX(ISBLANK(T324:$AMJ324),0,0),0)-1</f>
        <v>0</v>
      </c>
      <c r="T323" s="8"/>
    </row>
    <row r="324" customFormat="false" ht="15.8" hidden="false" customHeight="false" outlineLevel="0" collapsed="false">
      <c r="A324" s="0"/>
      <c r="B324" s="0"/>
      <c r="C324" s="0"/>
      <c r="G324" s="0"/>
      <c r="H324" s="8" t="s">
        <v>188</v>
      </c>
      <c r="K324" s="8"/>
      <c r="T324" s="8"/>
    </row>
    <row r="325" customFormat="false" ht="15.8" hidden="false" customHeight="false" outlineLevel="0" collapsed="false">
      <c r="A325" s="0"/>
      <c r="B325" s="0"/>
      <c r="C325" s="0"/>
      <c r="G325" s="0"/>
      <c r="H325" s="11" t="n">
        <v>2</v>
      </c>
      <c r="K325" s="8"/>
    </row>
    <row r="326" customFormat="false" ht="41" hidden="false" customHeight="false" outlineLevel="0" collapsed="false">
      <c r="A326" s="16" t="s">
        <v>19</v>
      </c>
      <c r="B326" s="16" t="s">
        <v>170</v>
      </c>
      <c r="C326" s="16" t="s">
        <v>171</v>
      </c>
      <c r="D326" s="16" t="s">
        <v>172</v>
      </c>
      <c r="E326" s="16" t="s">
        <v>173</v>
      </c>
      <c r="G326" s="16" t="s">
        <v>174</v>
      </c>
      <c r="H326" s="16" t="s">
        <v>175</v>
      </c>
      <c r="J326" s="16" t="s">
        <v>176</v>
      </c>
      <c r="K326" s="16" t="s">
        <v>177</v>
      </c>
      <c r="L326" s="16" t="s">
        <v>178</v>
      </c>
      <c r="M326" s="16" t="s">
        <v>179</v>
      </c>
      <c r="N326" s="16" t="s">
        <v>180</v>
      </c>
      <c r="O326" s="16" t="s">
        <v>181</v>
      </c>
      <c r="P326" s="16" t="s">
        <v>182</v>
      </c>
      <c r="Q326" s="16" t="s">
        <v>183</v>
      </c>
      <c r="S326" s="16" t="s">
        <v>184</v>
      </c>
      <c r="T326" s="16" t="s">
        <v>185</v>
      </c>
    </row>
    <row r="327" customFormat="false" ht="15.8" hidden="false" customHeight="false" outlineLevel="0" collapsed="false">
      <c r="A327" s="10" t="s">
        <v>198</v>
      </c>
      <c r="B327" s="10" t="s">
        <v>94</v>
      </c>
      <c r="C327" s="10" t="s">
        <v>95</v>
      </c>
      <c r="D327" s="11" t="n">
        <v>12</v>
      </c>
      <c r="E327" s="11" t="n">
        <v>0</v>
      </c>
      <c r="G327" s="3" t="n">
        <f aca="false">MATCH(TRUE(),INDEX(ISBLANK(H328:$AMJ328),0,0),0)-1</f>
        <v>1</v>
      </c>
      <c r="H327" s="8" t="s">
        <v>187</v>
      </c>
      <c r="J327" s="3" t="n">
        <f aca="false">MATCH(TRUE(),INDEX(ISBLANK(K328:$AMJ328),0,0),0)-1</f>
        <v>0</v>
      </c>
      <c r="K327" s="8"/>
      <c r="L327" s="17"/>
      <c r="M327" s="13" t="s">
        <v>11</v>
      </c>
      <c r="N327" s="17" t="n">
        <v>1</v>
      </c>
      <c r="O327" s="13" t="s">
        <v>11</v>
      </c>
      <c r="P327" s="3" t="n">
        <f aca="false">MATCH(TRUE(),INDEX(ISBLANK(Q327:$AMJ327),0,0),0)-1</f>
        <v>1</v>
      </c>
      <c r="Q327" s="18" t="n">
        <v>0.5</v>
      </c>
      <c r="S327" s="3" t="n">
        <f aca="false">MATCH(TRUE(),INDEX(ISBLANK(T328:$AMJ328),0,0),0)-1</f>
        <v>0</v>
      </c>
      <c r="T327" s="8"/>
    </row>
    <row r="328" customFormat="false" ht="15.8" hidden="false" customHeight="false" outlineLevel="0" collapsed="false">
      <c r="A328" s="0"/>
      <c r="B328" s="0"/>
      <c r="C328" s="0"/>
      <c r="G328" s="0"/>
      <c r="H328" s="8" t="s">
        <v>188</v>
      </c>
      <c r="K328" s="8"/>
      <c r="T328" s="8"/>
    </row>
    <row r="329" customFormat="false" ht="15.8" hidden="false" customHeight="false" outlineLevel="0" collapsed="false">
      <c r="A329" s="0"/>
      <c r="B329" s="0"/>
      <c r="C329" s="0"/>
      <c r="G329" s="0"/>
      <c r="H329" s="11" t="n">
        <v>4</v>
      </c>
      <c r="K329" s="8"/>
    </row>
    <row r="330" customFormat="false" ht="41" hidden="false" customHeight="false" outlineLevel="0" collapsed="false">
      <c r="A330" s="16" t="s">
        <v>19</v>
      </c>
      <c r="B330" s="16" t="s">
        <v>170</v>
      </c>
      <c r="C330" s="16" t="s">
        <v>171</v>
      </c>
      <c r="D330" s="16" t="s">
        <v>172</v>
      </c>
      <c r="E330" s="16" t="s">
        <v>173</v>
      </c>
      <c r="G330" s="16" t="s">
        <v>174</v>
      </c>
      <c r="H330" s="16" t="s">
        <v>175</v>
      </c>
      <c r="J330" s="16" t="s">
        <v>176</v>
      </c>
      <c r="K330" s="16" t="s">
        <v>177</v>
      </c>
      <c r="L330" s="16" t="s">
        <v>178</v>
      </c>
      <c r="M330" s="16" t="s">
        <v>179</v>
      </c>
      <c r="N330" s="16" t="s">
        <v>180</v>
      </c>
      <c r="O330" s="16" t="s">
        <v>181</v>
      </c>
      <c r="P330" s="16" t="s">
        <v>182</v>
      </c>
      <c r="Q330" s="16" t="s">
        <v>183</v>
      </c>
      <c r="S330" s="16" t="s">
        <v>184</v>
      </c>
      <c r="T330" s="16" t="s">
        <v>185</v>
      </c>
    </row>
    <row r="331" customFormat="false" ht="15.8" hidden="false" customHeight="false" outlineLevel="0" collapsed="false">
      <c r="A331" s="10" t="s">
        <v>198</v>
      </c>
      <c r="B331" s="10" t="s">
        <v>100</v>
      </c>
      <c r="C331" s="10" t="s">
        <v>101</v>
      </c>
      <c r="D331" s="11" t="n">
        <v>12</v>
      </c>
      <c r="E331" s="11" t="n">
        <v>0</v>
      </c>
      <c r="G331" s="3" t="n">
        <f aca="false">MATCH(TRUE(),INDEX(ISBLANK(H332:$AMJ332),0,0),0)-1</f>
        <v>1</v>
      </c>
      <c r="H331" s="8" t="s">
        <v>187</v>
      </c>
      <c r="J331" s="3" t="n">
        <f aca="false">MATCH(TRUE(),INDEX(ISBLANK(K332:$AMJ332),0,0),0)-1</f>
        <v>0</v>
      </c>
      <c r="K331" s="8"/>
      <c r="L331" s="17"/>
      <c r="M331" s="13" t="s">
        <v>11</v>
      </c>
      <c r="N331" s="17" t="n">
        <v>1</v>
      </c>
      <c r="O331" s="13" t="s">
        <v>11</v>
      </c>
      <c r="P331" s="3" t="n">
        <f aca="false">MATCH(TRUE(),INDEX(ISBLANK(Q331:$AMJ331),0,0),0)-1</f>
        <v>1</v>
      </c>
      <c r="Q331" s="18" t="n">
        <v>0.5</v>
      </c>
      <c r="S331" s="3" t="n">
        <f aca="false">MATCH(TRUE(),INDEX(ISBLANK(T332:$AMJ332),0,0),0)-1</f>
        <v>0</v>
      </c>
      <c r="T331" s="8"/>
    </row>
    <row r="332" customFormat="false" ht="15.8" hidden="false" customHeight="false" outlineLevel="0" collapsed="false">
      <c r="A332" s="0"/>
      <c r="B332" s="0"/>
      <c r="C332" s="0"/>
      <c r="G332" s="0"/>
      <c r="H332" s="8" t="s">
        <v>188</v>
      </c>
      <c r="K332" s="8"/>
      <c r="T332" s="8"/>
    </row>
    <row r="333" customFormat="false" ht="15.8" hidden="false" customHeight="false" outlineLevel="0" collapsed="false">
      <c r="A333" s="0"/>
      <c r="B333" s="0"/>
      <c r="C333" s="0"/>
      <c r="G333" s="0"/>
      <c r="H333" s="11" t="n">
        <v>3</v>
      </c>
      <c r="K333" s="8"/>
    </row>
    <row r="334" customFormat="false" ht="41" hidden="false" customHeight="false" outlineLevel="0" collapsed="false">
      <c r="A334" s="16" t="s">
        <v>19</v>
      </c>
      <c r="B334" s="16" t="s">
        <v>170</v>
      </c>
      <c r="C334" s="16" t="s">
        <v>171</v>
      </c>
      <c r="D334" s="16" t="s">
        <v>172</v>
      </c>
      <c r="E334" s="16" t="s">
        <v>173</v>
      </c>
      <c r="G334" s="16" t="s">
        <v>174</v>
      </c>
      <c r="H334" s="16" t="s">
        <v>175</v>
      </c>
      <c r="J334" s="16" t="s">
        <v>176</v>
      </c>
      <c r="K334" s="16" t="s">
        <v>177</v>
      </c>
      <c r="L334" s="16" t="s">
        <v>178</v>
      </c>
      <c r="M334" s="16" t="s">
        <v>179</v>
      </c>
      <c r="N334" s="16" t="s">
        <v>180</v>
      </c>
      <c r="O334" s="16" t="s">
        <v>181</v>
      </c>
      <c r="P334" s="16" t="s">
        <v>182</v>
      </c>
      <c r="Q334" s="16" t="s">
        <v>183</v>
      </c>
      <c r="S334" s="16" t="s">
        <v>184</v>
      </c>
      <c r="T334" s="16" t="s">
        <v>185</v>
      </c>
    </row>
    <row r="335" customFormat="false" ht="15.8" hidden="false" customHeight="false" outlineLevel="0" collapsed="false">
      <c r="A335" s="10" t="s">
        <v>198</v>
      </c>
      <c r="B335" s="10" t="s">
        <v>106</v>
      </c>
      <c r="C335" s="10" t="s">
        <v>107</v>
      </c>
      <c r="D335" s="11" t="n">
        <v>12</v>
      </c>
      <c r="E335" s="11" t="n">
        <v>0</v>
      </c>
      <c r="G335" s="3" t="n">
        <f aca="false">MATCH(TRUE(),INDEX(ISBLANK(H336:$AMJ336),0,0),0)-1</f>
        <v>1</v>
      </c>
      <c r="H335" s="8" t="s">
        <v>187</v>
      </c>
      <c r="J335" s="3" t="n">
        <f aca="false">MATCH(TRUE(),INDEX(ISBLANK(K336:$AMJ336),0,0),0)-1</f>
        <v>0</v>
      </c>
      <c r="K335" s="8"/>
      <c r="L335" s="17"/>
      <c r="M335" s="13" t="s">
        <v>11</v>
      </c>
      <c r="N335" s="17" t="n">
        <v>1</v>
      </c>
      <c r="O335" s="13" t="s">
        <v>11</v>
      </c>
      <c r="P335" s="3" t="n">
        <f aca="false">MATCH(TRUE(),INDEX(ISBLANK(Q335:$AMJ335),0,0),0)-1</f>
        <v>1</v>
      </c>
      <c r="Q335" s="18" t="n">
        <v>0.5</v>
      </c>
      <c r="S335" s="3" t="n">
        <f aca="false">MATCH(TRUE(),INDEX(ISBLANK(T336:$AMJ336),0,0),0)-1</f>
        <v>0</v>
      </c>
      <c r="T335" s="8"/>
    </row>
    <row r="336" customFormat="false" ht="15.8" hidden="false" customHeight="false" outlineLevel="0" collapsed="false">
      <c r="A336" s="0"/>
      <c r="B336" s="0"/>
      <c r="C336" s="0"/>
      <c r="G336" s="0"/>
      <c r="H336" s="8" t="s">
        <v>188</v>
      </c>
      <c r="K336" s="8"/>
      <c r="T336" s="8"/>
    </row>
    <row r="337" customFormat="false" ht="15.8" hidden="false" customHeight="false" outlineLevel="0" collapsed="false">
      <c r="A337" s="0"/>
      <c r="B337" s="0"/>
      <c r="C337" s="0"/>
      <c r="G337" s="0"/>
      <c r="H337" s="11" t="n">
        <v>4</v>
      </c>
      <c r="K337" s="8"/>
    </row>
    <row r="338" customFormat="false" ht="41" hidden="false" customHeight="false" outlineLevel="0" collapsed="false">
      <c r="A338" s="16" t="s">
        <v>19</v>
      </c>
      <c r="B338" s="16" t="s">
        <v>170</v>
      </c>
      <c r="C338" s="16" t="s">
        <v>171</v>
      </c>
      <c r="D338" s="16" t="s">
        <v>172</v>
      </c>
      <c r="E338" s="16" t="s">
        <v>173</v>
      </c>
      <c r="G338" s="16" t="s">
        <v>174</v>
      </c>
      <c r="H338" s="16" t="s">
        <v>175</v>
      </c>
      <c r="J338" s="16" t="s">
        <v>176</v>
      </c>
      <c r="K338" s="16" t="s">
        <v>177</v>
      </c>
      <c r="L338" s="16" t="s">
        <v>178</v>
      </c>
      <c r="M338" s="16" t="s">
        <v>179</v>
      </c>
      <c r="N338" s="16" t="s">
        <v>180</v>
      </c>
      <c r="O338" s="16" t="s">
        <v>181</v>
      </c>
      <c r="P338" s="16" t="s">
        <v>182</v>
      </c>
      <c r="Q338" s="16" t="s">
        <v>183</v>
      </c>
      <c r="S338" s="16" t="s">
        <v>184</v>
      </c>
      <c r="T338" s="16" t="s">
        <v>185</v>
      </c>
    </row>
    <row r="339" customFormat="false" ht="15.8" hidden="false" customHeight="false" outlineLevel="0" collapsed="false">
      <c r="A339" s="10" t="s">
        <v>199</v>
      </c>
      <c r="B339" s="10" t="s">
        <v>112</v>
      </c>
      <c r="C339" s="10" t="s">
        <v>113</v>
      </c>
      <c r="D339" s="11" t="n">
        <v>12</v>
      </c>
      <c r="E339" s="11" t="n">
        <v>0</v>
      </c>
      <c r="G339" s="3" t="n">
        <f aca="false">MATCH(TRUE(),INDEX(ISBLANK(H340:$AMJ340),0,0),0)-1</f>
        <v>1</v>
      </c>
      <c r="H339" s="8" t="s">
        <v>187</v>
      </c>
      <c r="J339" s="3" t="n">
        <f aca="false">MATCH(TRUE(),INDEX(ISBLANK(K340:$AMJ340),0,0),0)-1</f>
        <v>0</v>
      </c>
      <c r="K339" s="8"/>
      <c r="L339" s="17"/>
      <c r="M339" s="13" t="s">
        <v>11</v>
      </c>
      <c r="N339" s="17" t="n">
        <v>1</v>
      </c>
      <c r="O339" s="13" t="s">
        <v>11</v>
      </c>
      <c r="P339" s="3" t="n">
        <f aca="false">MATCH(TRUE(),INDEX(ISBLANK(Q339:$AMJ339),0,0),0)-1</f>
        <v>1</v>
      </c>
      <c r="Q339" s="18" t="n">
        <v>0.5</v>
      </c>
      <c r="S339" s="3" t="n">
        <f aca="false">MATCH(TRUE(),INDEX(ISBLANK(T340:$AMJ340),0,0),0)-1</f>
        <v>0</v>
      </c>
      <c r="T339" s="8"/>
    </row>
    <row r="340" customFormat="false" ht="15.8" hidden="false" customHeight="false" outlineLevel="0" collapsed="false">
      <c r="A340" s="0"/>
      <c r="B340" s="0"/>
      <c r="C340" s="0"/>
      <c r="G340" s="0"/>
      <c r="H340" s="8" t="s">
        <v>188</v>
      </c>
      <c r="K340" s="8"/>
      <c r="T340" s="8"/>
    </row>
    <row r="341" customFormat="false" ht="15.8" hidden="false" customHeight="false" outlineLevel="0" collapsed="false">
      <c r="A341" s="0"/>
      <c r="B341" s="0"/>
      <c r="C341" s="0"/>
      <c r="G341" s="0"/>
      <c r="H341" s="11" t="n">
        <v>6</v>
      </c>
      <c r="K341" s="8"/>
    </row>
    <row r="342" customFormat="false" ht="41" hidden="false" customHeight="false" outlineLevel="0" collapsed="false">
      <c r="A342" s="16" t="s">
        <v>19</v>
      </c>
      <c r="B342" s="16" t="s">
        <v>170</v>
      </c>
      <c r="C342" s="16" t="s">
        <v>171</v>
      </c>
      <c r="D342" s="16" t="s">
        <v>172</v>
      </c>
      <c r="E342" s="16" t="s">
        <v>173</v>
      </c>
      <c r="G342" s="16" t="s">
        <v>174</v>
      </c>
      <c r="H342" s="16" t="s">
        <v>175</v>
      </c>
      <c r="J342" s="16" t="s">
        <v>176</v>
      </c>
      <c r="K342" s="16" t="s">
        <v>177</v>
      </c>
      <c r="L342" s="16" t="s">
        <v>178</v>
      </c>
      <c r="M342" s="16" t="s">
        <v>179</v>
      </c>
      <c r="N342" s="16" t="s">
        <v>180</v>
      </c>
      <c r="O342" s="16" t="s">
        <v>181</v>
      </c>
      <c r="P342" s="16" t="s">
        <v>182</v>
      </c>
      <c r="Q342" s="16" t="s">
        <v>183</v>
      </c>
      <c r="S342" s="16" t="s">
        <v>184</v>
      </c>
      <c r="T342" s="16" t="s">
        <v>185</v>
      </c>
    </row>
    <row r="343" customFormat="false" ht="15.8" hidden="false" customHeight="false" outlineLevel="0" collapsed="false">
      <c r="A343" s="10" t="s">
        <v>199</v>
      </c>
      <c r="B343" s="10" t="s">
        <v>124</v>
      </c>
      <c r="C343" s="10" t="s">
        <v>125</v>
      </c>
      <c r="D343" s="11" t="n">
        <v>12</v>
      </c>
      <c r="E343" s="11" t="n">
        <v>0</v>
      </c>
      <c r="G343" s="3" t="n">
        <f aca="false">MATCH(TRUE(),INDEX(ISBLANK(H344:$AMJ344),0,0),0)-1</f>
        <v>1</v>
      </c>
      <c r="H343" s="8" t="s">
        <v>187</v>
      </c>
      <c r="J343" s="3" t="n">
        <f aca="false">MATCH(TRUE(),INDEX(ISBLANK(K344:$AMJ344),0,0),0)-1</f>
        <v>0</v>
      </c>
      <c r="K343" s="8"/>
      <c r="L343" s="17"/>
      <c r="M343" s="13" t="s">
        <v>11</v>
      </c>
      <c r="N343" s="17" t="n">
        <v>1</v>
      </c>
      <c r="O343" s="13" t="s">
        <v>11</v>
      </c>
      <c r="P343" s="3" t="n">
        <f aca="false">MATCH(TRUE(),INDEX(ISBLANK(Q343:$AMJ343),0,0),0)-1</f>
        <v>1</v>
      </c>
      <c r="Q343" s="18" t="n">
        <v>0.5</v>
      </c>
      <c r="S343" s="3" t="n">
        <f aca="false">MATCH(TRUE(),INDEX(ISBLANK(T344:$AMJ344),0,0),0)-1</f>
        <v>0</v>
      </c>
      <c r="T343" s="8"/>
    </row>
    <row r="344" customFormat="false" ht="15.8" hidden="false" customHeight="false" outlineLevel="0" collapsed="false">
      <c r="A344" s="0"/>
      <c r="B344" s="0"/>
      <c r="C344" s="0"/>
      <c r="G344" s="0"/>
      <c r="H344" s="8" t="s">
        <v>188</v>
      </c>
      <c r="K344" s="8"/>
      <c r="T344" s="8"/>
    </row>
    <row r="345" customFormat="false" ht="15.8" hidden="false" customHeight="false" outlineLevel="0" collapsed="false">
      <c r="A345" s="0"/>
      <c r="B345" s="0"/>
      <c r="C345" s="0"/>
      <c r="G345" s="0"/>
      <c r="H345" s="11" t="n">
        <v>4</v>
      </c>
      <c r="K345" s="8"/>
    </row>
    <row r="346" customFormat="false" ht="41" hidden="false" customHeight="false" outlineLevel="0" collapsed="false">
      <c r="A346" s="16" t="s">
        <v>19</v>
      </c>
      <c r="B346" s="16" t="s">
        <v>170</v>
      </c>
      <c r="C346" s="16" t="s">
        <v>171</v>
      </c>
      <c r="D346" s="16" t="s">
        <v>172</v>
      </c>
      <c r="E346" s="16" t="s">
        <v>173</v>
      </c>
      <c r="G346" s="16" t="s">
        <v>174</v>
      </c>
      <c r="H346" s="16" t="s">
        <v>175</v>
      </c>
      <c r="J346" s="16" t="s">
        <v>176</v>
      </c>
      <c r="K346" s="16" t="s">
        <v>177</v>
      </c>
      <c r="L346" s="16" t="s">
        <v>178</v>
      </c>
      <c r="M346" s="16" t="s">
        <v>179</v>
      </c>
      <c r="N346" s="16" t="s">
        <v>180</v>
      </c>
      <c r="O346" s="16" t="s">
        <v>181</v>
      </c>
      <c r="P346" s="16" t="s">
        <v>182</v>
      </c>
      <c r="Q346" s="16" t="s">
        <v>183</v>
      </c>
      <c r="S346" s="16" t="s">
        <v>184</v>
      </c>
      <c r="T346" s="16" t="s">
        <v>185</v>
      </c>
    </row>
    <row r="347" customFormat="false" ht="15.8" hidden="false" customHeight="false" outlineLevel="0" collapsed="false">
      <c r="A347" s="10" t="s">
        <v>199</v>
      </c>
      <c r="B347" s="10" t="s">
        <v>130</v>
      </c>
      <c r="C347" s="10" t="s">
        <v>131</v>
      </c>
      <c r="D347" s="11" t="n">
        <v>12</v>
      </c>
      <c r="E347" s="11" t="n">
        <v>0</v>
      </c>
      <c r="G347" s="3" t="n">
        <f aca="false">MATCH(TRUE(),INDEX(ISBLANK(H348:$AMJ348),0,0),0)-1</f>
        <v>1</v>
      </c>
      <c r="H347" s="8" t="s">
        <v>187</v>
      </c>
      <c r="J347" s="3" t="n">
        <f aca="false">MATCH(TRUE(),INDEX(ISBLANK(K348:$AMJ348),0,0),0)-1</f>
        <v>0</v>
      </c>
      <c r="K347" s="8"/>
      <c r="L347" s="17"/>
      <c r="M347" s="13" t="s">
        <v>11</v>
      </c>
      <c r="N347" s="17" t="n">
        <v>1</v>
      </c>
      <c r="O347" s="13" t="s">
        <v>11</v>
      </c>
      <c r="P347" s="3" t="n">
        <f aca="false">MATCH(TRUE(),INDEX(ISBLANK(Q347:$AMJ347),0,0),0)-1</f>
        <v>1</v>
      </c>
      <c r="Q347" s="18" t="n">
        <v>0.5</v>
      </c>
      <c r="S347" s="3" t="n">
        <f aca="false">MATCH(TRUE(),INDEX(ISBLANK(T348:$AMJ348),0,0),0)-1</f>
        <v>0</v>
      </c>
      <c r="T347" s="8"/>
    </row>
    <row r="348" customFormat="false" ht="15.8" hidden="false" customHeight="false" outlineLevel="0" collapsed="false">
      <c r="A348" s="0"/>
      <c r="B348" s="0"/>
      <c r="C348" s="0"/>
      <c r="G348" s="0"/>
      <c r="H348" s="8" t="s">
        <v>188</v>
      </c>
      <c r="K348" s="8"/>
      <c r="T348" s="8"/>
    </row>
    <row r="349" customFormat="false" ht="15.8" hidden="false" customHeight="false" outlineLevel="0" collapsed="false">
      <c r="A349" s="0"/>
      <c r="B349" s="0"/>
      <c r="C349" s="0"/>
      <c r="G349" s="0"/>
      <c r="H349" s="11" t="n">
        <v>4</v>
      </c>
      <c r="K349" s="8"/>
    </row>
    <row r="350" customFormat="false" ht="41" hidden="false" customHeight="false" outlineLevel="0" collapsed="false">
      <c r="A350" s="16" t="s">
        <v>19</v>
      </c>
      <c r="B350" s="16" t="s">
        <v>170</v>
      </c>
      <c r="C350" s="16" t="s">
        <v>171</v>
      </c>
      <c r="D350" s="16" t="s">
        <v>172</v>
      </c>
      <c r="E350" s="16" t="s">
        <v>173</v>
      </c>
      <c r="G350" s="16" t="s">
        <v>174</v>
      </c>
      <c r="H350" s="16" t="s">
        <v>175</v>
      </c>
      <c r="J350" s="16" t="s">
        <v>176</v>
      </c>
      <c r="K350" s="16" t="s">
        <v>177</v>
      </c>
      <c r="L350" s="16" t="s">
        <v>178</v>
      </c>
      <c r="M350" s="16" t="s">
        <v>179</v>
      </c>
      <c r="N350" s="16" t="s">
        <v>180</v>
      </c>
      <c r="O350" s="16" t="s">
        <v>181</v>
      </c>
      <c r="P350" s="16" t="s">
        <v>182</v>
      </c>
      <c r="Q350" s="16" t="s">
        <v>183</v>
      </c>
      <c r="S350" s="16" t="s">
        <v>184</v>
      </c>
      <c r="T350" s="16" t="s">
        <v>185</v>
      </c>
    </row>
    <row r="351" customFormat="false" ht="15.8" hidden="false" customHeight="false" outlineLevel="0" collapsed="false">
      <c r="A351" s="10" t="s">
        <v>199</v>
      </c>
      <c r="B351" s="10" t="s">
        <v>136</v>
      </c>
      <c r="C351" s="10" t="s">
        <v>137</v>
      </c>
      <c r="D351" s="11" t="n">
        <v>12</v>
      </c>
      <c r="E351" s="11" t="n">
        <v>0</v>
      </c>
      <c r="G351" s="3" t="n">
        <f aca="false">MATCH(TRUE(),INDEX(ISBLANK(H352:$AMJ352),0,0),0)-1</f>
        <v>1</v>
      </c>
      <c r="H351" s="8" t="s">
        <v>187</v>
      </c>
      <c r="J351" s="3" t="n">
        <f aca="false">MATCH(TRUE(),INDEX(ISBLANK(K352:$AMJ352),0,0),0)-1</f>
        <v>0</v>
      </c>
      <c r="K351" s="8"/>
      <c r="L351" s="17"/>
      <c r="M351" s="13" t="s">
        <v>11</v>
      </c>
      <c r="N351" s="17" t="n">
        <v>1</v>
      </c>
      <c r="O351" s="13" t="s">
        <v>11</v>
      </c>
      <c r="P351" s="3" t="n">
        <f aca="false">MATCH(TRUE(),INDEX(ISBLANK(Q351:$AMJ351),0,0),0)-1</f>
        <v>1</v>
      </c>
      <c r="Q351" s="18" t="n">
        <v>0.5</v>
      </c>
      <c r="S351" s="3" t="n">
        <f aca="false">MATCH(TRUE(),INDEX(ISBLANK(T352:$AMJ352),0,0),0)-1</f>
        <v>0</v>
      </c>
      <c r="T351" s="8"/>
    </row>
    <row r="352" customFormat="false" ht="15.8" hidden="false" customHeight="false" outlineLevel="0" collapsed="false">
      <c r="A352" s="0"/>
      <c r="B352" s="0"/>
      <c r="C352" s="0"/>
      <c r="G352" s="0"/>
      <c r="H352" s="8" t="s">
        <v>188</v>
      </c>
      <c r="K352" s="8"/>
      <c r="T352" s="8"/>
    </row>
    <row r="353" customFormat="false" ht="15.8" hidden="false" customHeight="false" outlineLevel="0" collapsed="false">
      <c r="A353" s="0"/>
      <c r="B353" s="0"/>
      <c r="C353" s="0"/>
      <c r="G353" s="0"/>
      <c r="H353" s="11" t="n">
        <v>19</v>
      </c>
      <c r="K353" s="8"/>
    </row>
    <row r="354" customFormat="false" ht="41" hidden="false" customHeight="false" outlineLevel="0" collapsed="false">
      <c r="A354" s="16" t="s">
        <v>19</v>
      </c>
      <c r="B354" s="16" t="s">
        <v>170</v>
      </c>
      <c r="C354" s="16" t="s">
        <v>171</v>
      </c>
      <c r="D354" s="16" t="s">
        <v>172</v>
      </c>
      <c r="E354" s="16" t="s">
        <v>173</v>
      </c>
      <c r="G354" s="16" t="s">
        <v>174</v>
      </c>
      <c r="H354" s="16" t="s">
        <v>175</v>
      </c>
      <c r="J354" s="16" t="s">
        <v>176</v>
      </c>
      <c r="K354" s="16" t="s">
        <v>177</v>
      </c>
      <c r="L354" s="16" t="s">
        <v>178</v>
      </c>
      <c r="M354" s="16" t="s">
        <v>179</v>
      </c>
      <c r="N354" s="16" t="s">
        <v>180</v>
      </c>
      <c r="O354" s="16" t="s">
        <v>181</v>
      </c>
      <c r="P354" s="16" t="s">
        <v>182</v>
      </c>
      <c r="Q354" s="16" t="s">
        <v>183</v>
      </c>
      <c r="S354" s="16" t="s">
        <v>184</v>
      </c>
      <c r="T354" s="16" t="s">
        <v>185</v>
      </c>
    </row>
    <row r="355" customFormat="false" ht="15.8" hidden="false" customHeight="false" outlineLevel="0" collapsed="false">
      <c r="A355" s="10" t="s">
        <v>199</v>
      </c>
      <c r="B355" s="10" t="s">
        <v>148</v>
      </c>
      <c r="C355" s="10" t="s">
        <v>149</v>
      </c>
      <c r="D355" s="11" t="n">
        <v>12</v>
      </c>
      <c r="E355" s="11" t="n">
        <v>0</v>
      </c>
      <c r="G355" s="3" t="n">
        <f aca="false">MATCH(TRUE(),INDEX(ISBLANK(H356:$AMJ356),0,0),0)-1</f>
        <v>1</v>
      </c>
      <c r="H355" s="8" t="s">
        <v>187</v>
      </c>
      <c r="J355" s="3" t="n">
        <f aca="false">MATCH(TRUE(),INDEX(ISBLANK(K356:$AMJ356),0,0),0)-1</f>
        <v>0</v>
      </c>
      <c r="K355" s="8"/>
      <c r="L355" s="17"/>
      <c r="M355" s="13" t="s">
        <v>11</v>
      </c>
      <c r="N355" s="17" t="n">
        <v>1</v>
      </c>
      <c r="O355" s="13" t="s">
        <v>11</v>
      </c>
      <c r="P355" s="3" t="n">
        <f aca="false">MATCH(TRUE(),INDEX(ISBLANK(Q355:$AMJ355),0,0),0)-1</f>
        <v>1</v>
      </c>
      <c r="Q355" s="18" t="n">
        <v>0.5</v>
      </c>
      <c r="S355" s="3" t="n">
        <f aca="false">MATCH(TRUE(),INDEX(ISBLANK(T356:$AMJ356),0,0),0)-1</f>
        <v>0</v>
      </c>
      <c r="T355" s="8"/>
    </row>
    <row r="356" customFormat="false" ht="15.8" hidden="false" customHeight="false" outlineLevel="0" collapsed="false">
      <c r="A356" s="0"/>
      <c r="B356" s="0"/>
      <c r="C356" s="0"/>
      <c r="G356" s="0"/>
      <c r="H356" s="8" t="s">
        <v>188</v>
      </c>
      <c r="K356" s="8"/>
      <c r="T356" s="8"/>
    </row>
    <row r="357" customFormat="false" ht="15.8" hidden="false" customHeight="false" outlineLevel="0" collapsed="false">
      <c r="A357" s="0"/>
      <c r="B357" s="0"/>
      <c r="C357" s="0"/>
      <c r="G357" s="0"/>
      <c r="H357" s="11" t="n">
        <v>6</v>
      </c>
      <c r="K357" s="8"/>
    </row>
    <row r="358" customFormat="false" ht="41" hidden="false" customHeight="false" outlineLevel="0" collapsed="false">
      <c r="A358" s="16" t="s">
        <v>19</v>
      </c>
      <c r="B358" s="16" t="s">
        <v>170</v>
      </c>
      <c r="C358" s="16" t="s">
        <v>171</v>
      </c>
      <c r="D358" s="16" t="s">
        <v>172</v>
      </c>
      <c r="E358" s="16" t="s">
        <v>173</v>
      </c>
      <c r="G358" s="16" t="s">
        <v>174</v>
      </c>
      <c r="H358" s="16" t="s">
        <v>175</v>
      </c>
      <c r="J358" s="16" t="s">
        <v>176</v>
      </c>
      <c r="K358" s="16" t="s">
        <v>177</v>
      </c>
      <c r="L358" s="16" t="s">
        <v>178</v>
      </c>
      <c r="M358" s="16" t="s">
        <v>179</v>
      </c>
      <c r="N358" s="16" t="s">
        <v>180</v>
      </c>
      <c r="O358" s="16" t="s">
        <v>181</v>
      </c>
      <c r="P358" s="16" t="s">
        <v>182</v>
      </c>
      <c r="Q358" s="16" t="s">
        <v>183</v>
      </c>
      <c r="S358" s="16" t="s">
        <v>184</v>
      </c>
      <c r="T358" s="16" t="s">
        <v>185</v>
      </c>
    </row>
    <row r="359" customFormat="false" ht="15.8" hidden="false" customHeight="false" outlineLevel="0" collapsed="false">
      <c r="A359" s="10" t="s">
        <v>199</v>
      </c>
      <c r="B359" s="10" t="s">
        <v>154</v>
      </c>
      <c r="C359" s="10" t="s">
        <v>155</v>
      </c>
      <c r="D359" s="11" t="n">
        <v>12</v>
      </c>
      <c r="E359" s="11" t="n">
        <v>0</v>
      </c>
      <c r="G359" s="3" t="n">
        <f aca="false">MATCH(TRUE(),INDEX(ISBLANK(H360:$AMJ360),0,0),0)-1</f>
        <v>1</v>
      </c>
      <c r="H359" s="8" t="s">
        <v>187</v>
      </c>
      <c r="J359" s="3" t="n">
        <f aca="false">MATCH(TRUE(),INDEX(ISBLANK(K360:$AMJ360),0,0),0)-1</f>
        <v>0</v>
      </c>
      <c r="K359" s="8"/>
      <c r="L359" s="17"/>
      <c r="M359" s="13" t="s">
        <v>11</v>
      </c>
      <c r="N359" s="17" t="n">
        <v>1</v>
      </c>
      <c r="O359" s="13" t="s">
        <v>11</v>
      </c>
      <c r="P359" s="3" t="n">
        <f aca="false">MATCH(TRUE(),INDEX(ISBLANK(Q359:$AMJ359),0,0),0)-1</f>
        <v>1</v>
      </c>
      <c r="Q359" s="18" t="n">
        <v>0.5</v>
      </c>
      <c r="S359" s="3" t="n">
        <f aca="false">MATCH(TRUE(),INDEX(ISBLANK(T360:$AMJ360),0,0),0)-1</f>
        <v>0</v>
      </c>
      <c r="T359" s="8"/>
    </row>
    <row r="360" customFormat="false" ht="15.8" hidden="false" customHeight="false" outlineLevel="0" collapsed="false">
      <c r="A360" s="0"/>
      <c r="B360" s="0"/>
      <c r="C360" s="0"/>
      <c r="G360" s="0"/>
      <c r="H360" s="8" t="s">
        <v>188</v>
      </c>
      <c r="K360" s="8"/>
      <c r="T360" s="8"/>
    </row>
    <row r="361" customFormat="false" ht="15.8" hidden="false" customHeight="false" outlineLevel="0" collapsed="false">
      <c r="A361" s="0"/>
      <c r="B361" s="0"/>
      <c r="C361" s="0"/>
      <c r="G361" s="0"/>
      <c r="H361" s="11" t="n">
        <v>6</v>
      </c>
      <c r="K361" s="8"/>
    </row>
    <row r="362" customFormat="false" ht="41" hidden="false" customHeight="false" outlineLevel="0" collapsed="false">
      <c r="A362" s="16" t="s">
        <v>19</v>
      </c>
      <c r="B362" s="16" t="s">
        <v>170</v>
      </c>
      <c r="C362" s="16" t="s">
        <v>171</v>
      </c>
      <c r="D362" s="16" t="s">
        <v>172</v>
      </c>
      <c r="E362" s="16" t="s">
        <v>173</v>
      </c>
      <c r="G362" s="16" t="s">
        <v>174</v>
      </c>
      <c r="H362" s="16" t="s">
        <v>175</v>
      </c>
      <c r="J362" s="16" t="s">
        <v>176</v>
      </c>
      <c r="K362" s="16" t="s">
        <v>177</v>
      </c>
      <c r="L362" s="16" t="s">
        <v>178</v>
      </c>
      <c r="M362" s="16" t="s">
        <v>179</v>
      </c>
      <c r="N362" s="16" t="s">
        <v>180</v>
      </c>
      <c r="O362" s="16" t="s">
        <v>181</v>
      </c>
      <c r="P362" s="16" t="s">
        <v>182</v>
      </c>
      <c r="Q362" s="16" t="s">
        <v>183</v>
      </c>
      <c r="S362" s="16" t="s">
        <v>184</v>
      </c>
      <c r="T362" s="16" t="s">
        <v>185</v>
      </c>
    </row>
    <row r="363" customFormat="false" ht="15.8" hidden="false" customHeight="false" outlineLevel="0" collapsed="false">
      <c r="A363" s="10" t="s">
        <v>200</v>
      </c>
      <c r="B363" s="10" t="s">
        <v>53</v>
      </c>
      <c r="C363" s="10" t="s">
        <v>54</v>
      </c>
      <c r="D363" s="11" t="n">
        <v>12</v>
      </c>
      <c r="E363" s="11" t="n">
        <v>0</v>
      </c>
      <c r="G363" s="3" t="n">
        <f aca="false">MATCH(TRUE(),INDEX(ISBLANK(H364:$AMJ364),0,0),0)-1</f>
        <v>1</v>
      </c>
      <c r="H363" s="8" t="s">
        <v>195</v>
      </c>
      <c r="J363" s="3" t="n">
        <f aca="false">MATCH(TRUE(),INDEX(ISBLANK(K364:$AMJ364),0,0),0)-1</f>
        <v>0</v>
      </c>
      <c r="K363" s="8"/>
      <c r="L363" s="17"/>
      <c r="M363" s="13" t="s">
        <v>11</v>
      </c>
      <c r="N363" s="17" t="n">
        <v>1</v>
      </c>
      <c r="O363" s="13" t="s">
        <v>11</v>
      </c>
      <c r="P363" s="3" t="n">
        <f aca="false">MATCH(TRUE(),INDEX(ISBLANK(Q363:$AMJ363),0,0),0)-1</f>
        <v>1</v>
      </c>
      <c r="Q363" s="18" t="n">
        <v>1</v>
      </c>
      <c r="S363" s="3" t="n">
        <f aca="false">MATCH(TRUE(),INDEX(ISBLANK(T364:$AMJ364),0,0),0)-1</f>
        <v>0</v>
      </c>
      <c r="T363" s="8"/>
    </row>
    <row r="364" customFormat="false" ht="15.8" hidden="false" customHeight="false" outlineLevel="0" collapsed="false">
      <c r="A364" s="0"/>
      <c r="B364" s="0"/>
      <c r="C364" s="0"/>
      <c r="G364" s="0"/>
      <c r="H364" s="8" t="s">
        <v>188</v>
      </c>
      <c r="K364" s="8"/>
      <c r="T364" s="8"/>
    </row>
    <row r="365" customFormat="false" ht="15.8" hidden="false" customHeight="false" outlineLevel="0" collapsed="false">
      <c r="A365" s="0"/>
      <c r="B365" s="0"/>
      <c r="C365" s="0"/>
      <c r="G365" s="0"/>
      <c r="H365" s="11" t="n">
        <v>45</v>
      </c>
      <c r="K365" s="8"/>
    </row>
    <row r="366" customFormat="false" ht="41" hidden="false" customHeight="false" outlineLevel="0" collapsed="false">
      <c r="A366" s="16" t="s">
        <v>19</v>
      </c>
      <c r="B366" s="16" t="s">
        <v>170</v>
      </c>
      <c r="C366" s="16" t="s">
        <v>171</v>
      </c>
      <c r="D366" s="16" t="s">
        <v>172</v>
      </c>
      <c r="E366" s="16" t="s">
        <v>173</v>
      </c>
      <c r="G366" s="16" t="s">
        <v>174</v>
      </c>
      <c r="H366" s="16" t="s">
        <v>175</v>
      </c>
      <c r="J366" s="16" t="s">
        <v>176</v>
      </c>
      <c r="K366" s="16" t="s">
        <v>177</v>
      </c>
      <c r="L366" s="16" t="s">
        <v>178</v>
      </c>
      <c r="M366" s="16" t="s">
        <v>179</v>
      </c>
      <c r="N366" s="16" t="s">
        <v>180</v>
      </c>
      <c r="O366" s="16" t="s">
        <v>181</v>
      </c>
      <c r="P366" s="16" t="s">
        <v>182</v>
      </c>
      <c r="Q366" s="16" t="s">
        <v>183</v>
      </c>
      <c r="S366" s="16" t="s">
        <v>184</v>
      </c>
      <c r="T366" s="16" t="s">
        <v>185</v>
      </c>
    </row>
    <row r="367" customFormat="false" ht="15.8" hidden="false" customHeight="false" outlineLevel="0" collapsed="false">
      <c r="A367" s="10" t="s">
        <v>200</v>
      </c>
      <c r="B367" s="10" t="s">
        <v>65</v>
      </c>
      <c r="C367" s="10" t="s">
        <v>66</v>
      </c>
      <c r="D367" s="11" t="n">
        <v>12</v>
      </c>
      <c r="E367" s="11" t="n">
        <v>0</v>
      </c>
      <c r="G367" s="3" t="n">
        <f aca="false">MATCH(TRUE(),INDEX(ISBLANK(H368:$AMJ368),0,0),0)-1</f>
        <v>1</v>
      </c>
      <c r="H367" s="8" t="s">
        <v>195</v>
      </c>
      <c r="J367" s="3" t="n">
        <f aca="false">MATCH(TRUE(),INDEX(ISBLANK(K368:$AMJ368),0,0),0)-1</f>
        <v>0</v>
      </c>
      <c r="K367" s="8"/>
      <c r="L367" s="17"/>
      <c r="M367" s="13" t="s">
        <v>11</v>
      </c>
      <c r="N367" s="17" t="n">
        <v>1</v>
      </c>
      <c r="O367" s="13" t="s">
        <v>11</v>
      </c>
      <c r="P367" s="3" t="n">
        <f aca="false">MATCH(TRUE(),INDEX(ISBLANK(Q367:$AMJ367),0,0),0)-1</f>
        <v>1</v>
      </c>
      <c r="Q367" s="18" t="n">
        <v>0.5</v>
      </c>
      <c r="S367" s="3" t="n">
        <f aca="false">MATCH(TRUE(),INDEX(ISBLANK(T368:$AMJ368),0,0),0)-1</f>
        <v>0</v>
      </c>
      <c r="T367" s="8"/>
    </row>
    <row r="368" customFormat="false" ht="15.8" hidden="false" customHeight="false" outlineLevel="0" collapsed="false">
      <c r="A368" s="0"/>
      <c r="B368" s="0"/>
      <c r="C368" s="0"/>
      <c r="G368" s="0"/>
      <c r="H368" s="8" t="s">
        <v>188</v>
      </c>
      <c r="K368" s="8"/>
      <c r="T368" s="8"/>
    </row>
    <row r="369" customFormat="false" ht="15.8" hidden="false" customHeight="false" outlineLevel="0" collapsed="false">
      <c r="A369" s="0"/>
      <c r="B369" s="0"/>
      <c r="C369" s="0"/>
      <c r="G369" s="0"/>
      <c r="H369" s="11" t="n">
        <v>45</v>
      </c>
      <c r="K369" s="8"/>
    </row>
    <row r="370" customFormat="false" ht="41" hidden="false" customHeight="false" outlineLevel="0" collapsed="false">
      <c r="A370" s="16" t="s">
        <v>19</v>
      </c>
      <c r="B370" s="16" t="s">
        <v>170</v>
      </c>
      <c r="C370" s="16" t="s">
        <v>171</v>
      </c>
      <c r="D370" s="16" t="s">
        <v>172</v>
      </c>
      <c r="E370" s="16" t="s">
        <v>173</v>
      </c>
      <c r="G370" s="16" t="s">
        <v>174</v>
      </c>
      <c r="H370" s="16" t="s">
        <v>175</v>
      </c>
      <c r="J370" s="16" t="s">
        <v>176</v>
      </c>
      <c r="K370" s="16" t="s">
        <v>177</v>
      </c>
      <c r="L370" s="16" t="s">
        <v>178</v>
      </c>
      <c r="M370" s="16" t="s">
        <v>179</v>
      </c>
      <c r="N370" s="16" t="s">
        <v>180</v>
      </c>
      <c r="O370" s="16" t="s">
        <v>181</v>
      </c>
      <c r="P370" s="16" t="s">
        <v>182</v>
      </c>
      <c r="Q370" s="16" t="s">
        <v>183</v>
      </c>
      <c r="S370" s="16" t="s">
        <v>184</v>
      </c>
      <c r="T370" s="16" t="s">
        <v>185</v>
      </c>
    </row>
    <row r="371" customFormat="false" ht="15.8" hidden="false" customHeight="false" outlineLevel="0" collapsed="false">
      <c r="A371" s="10" t="s">
        <v>200</v>
      </c>
      <c r="B371" s="10" t="s">
        <v>77</v>
      </c>
      <c r="C371" s="10" t="s">
        <v>78</v>
      </c>
      <c r="D371" s="11" t="n">
        <v>12</v>
      </c>
      <c r="E371" s="11" t="n">
        <v>0</v>
      </c>
      <c r="G371" s="3" t="n">
        <f aca="false">MATCH(TRUE(),INDEX(ISBLANK(H372:$AMJ372),0,0),0)-1</f>
        <v>1</v>
      </c>
      <c r="H371" s="8" t="s">
        <v>195</v>
      </c>
      <c r="J371" s="3" t="n">
        <f aca="false">MATCH(TRUE(),INDEX(ISBLANK(K372:$AMJ372),0,0),0)-1</f>
        <v>0</v>
      </c>
      <c r="K371" s="8"/>
      <c r="L371" s="17"/>
      <c r="M371" s="13" t="s">
        <v>11</v>
      </c>
      <c r="N371" s="17" t="n">
        <v>1</v>
      </c>
      <c r="O371" s="13" t="s">
        <v>11</v>
      </c>
      <c r="P371" s="3" t="n">
        <f aca="false">MATCH(TRUE(),INDEX(ISBLANK(Q371:$AMJ371),0,0),0)-1</f>
        <v>1</v>
      </c>
      <c r="Q371" s="18" t="n">
        <v>0.5</v>
      </c>
      <c r="S371" s="3" t="n">
        <f aca="false">MATCH(TRUE(),INDEX(ISBLANK(T372:$AMJ372),0,0),0)-1</f>
        <v>0</v>
      </c>
      <c r="T371" s="8"/>
    </row>
    <row r="372" customFormat="false" ht="15.8" hidden="false" customHeight="false" outlineLevel="0" collapsed="false">
      <c r="A372" s="0"/>
      <c r="B372" s="0"/>
      <c r="C372" s="0"/>
      <c r="G372" s="0"/>
      <c r="H372" s="8" t="s">
        <v>188</v>
      </c>
      <c r="K372" s="8"/>
      <c r="T372" s="8"/>
    </row>
    <row r="373" customFormat="false" ht="15.8" hidden="false" customHeight="false" outlineLevel="0" collapsed="false">
      <c r="A373" s="0"/>
      <c r="B373" s="0"/>
      <c r="C373" s="0"/>
      <c r="G373" s="0"/>
      <c r="H373" s="11" t="n">
        <v>45</v>
      </c>
      <c r="K373" s="8"/>
    </row>
    <row r="374" customFormat="false" ht="41" hidden="false" customHeight="false" outlineLevel="0" collapsed="false">
      <c r="A374" s="16" t="s">
        <v>19</v>
      </c>
      <c r="B374" s="16" t="s">
        <v>170</v>
      </c>
      <c r="C374" s="16" t="s">
        <v>171</v>
      </c>
      <c r="D374" s="16" t="s">
        <v>172</v>
      </c>
      <c r="E374" s="16" t="s">
        <v>173</v>
      </c>
      <c r="G374" s="16" t="s">
        <v>174</v>
      </c>
      <c r="H374" s="16" t="s">
        <v>175</v>
      </c>
      <c r="J374" s="16" t="s">
        <v>176</v>
      </c>
      <c r="K374" s="16" t="s">
        <v>177</v>
      </c>
      <c r="L374" s="16" t="s">
        <v>178</v>
      </c>
      <c r="M374" s="16" t="s">
        <v>179</v>
      </c>
      <c r="N374" s="16" t="s">
        <v>180</v>
      </c>
      <c r="O374" s="16" t="s">
        <v>181</v>
      </c>
      <c r="P374" s="16" t="s">
        <v>182</v>
      </c>
      <c r="Q374" s="16" t="s">
        <v>183</v>
      </c>
      <c r="S374" s="16" t="s">
        <v>184</v>
      </c>
      <c r="T374" s="16" t="s">
        <v>185</v>
      </c>
    </row>
    <row r="375" customFormat="false" ht="15.8" hidden="false" customHeight="false" outlineLevel="0" collapsed="false">
      <c r="A375" s="10" t="s">
        <v>200</v>
      </c>
      <c r="B375" s="10" t="s">
        <v>89</v>
      </c>
      <c r="C375" s="10" t="s">
        <v>90</v>
      </c>
      <c r="D375" s="11" t="n">
        <v>12</v>
      </c>
      <c r="E375" s="11" t="n">
        <v>0</v>
      </c>
      <c r="G375" s="3" t="n">
        <f aca="false">MATCH(TRUE(),INDEX(ISBLANK(H376:$AMJ376),0,0),0)-1</f>
        <v>1</v>
      </c>
      <c r="H375" s="8" t="s">
        <v>195</v>
      </c>
      <c r="J375" s="3" t="n">
        <f aca="false">MATCH(TRUE(),INDEX(ISBLANK(K376:$AMJ376),0,0),0)-1</f>
        <v>0</v>
      </c>
      <c r="K375" s="8"/>
      <c r="L375" s="17"/>
      <c r="M375" s="13" t="s">
        <v>11</v>
      </c>
      <c r="N375" s="17" t="n">
        <v>1</v>
      </c>
      <c r="O375" s="13" t="s">
        <v>11</v>
      </c>
      <c r="P375" s="3" t="n">
        <f aca="false">MATCH(TRUE(),INDEX(ISBLANK(Q375:$AMJ375),0,0),0)-1</f>
        <v>1</v>
      </c>
      <c r="Q375" s="18" t="n">
        <v>0.5</v>
      </c>
      <c r="S375" s="3" t="n">
        <f aca="false">MATCH(TRUE(),INDEX(ISBLANK(T376:$AMJ376),0,0),0)-1</f>
        <v>0</v>
      </c>
      <c r="T375" s="8"/>
    </row>
    <row r="376" customFormat="false" ht="15.8" hidden="false" customHeight="false" outlineLevel="0" collapsed="false">
      <c r="A376" s="0"/>
      <c r="B376" s="0"/>
      <c r="C376" s="0"/>
      <c r="G376" s="0"/>
      <c r="H376" s="8" t="s">
        <v>188</v>
      </c>
      <c r="K376" s="8"/>
      <c r="T376" s="8"/>
    </row>
    <row r="377" customFormat="false" ht="15.8" hidden="false" customHeight="false" outlineLevel="0" collapsed="false">
      <c r="A377" s="0"/>
      <c r="B377" s="0"/>
      <c r="C377" s="0"/>
      <c r="G377" s="0"/>
      <c r="H377" s="11" t="n">
        <v>45</v>
      </c>
      <c r="K377" s="8"/>
    </row>
    <row r="378" customFormat="false" ht="41" hidden="false" customHeight="false" outlineLevel="0" collapsed="false">
      <c r="A378" s="16" t="s">
        <v>19</v>
      </c>
      <c r="B378" s="16" t="s">
        <v>170</v>
      </c>
      <c r="C378" s="16" t="s">
        <v>171</v>
      </c>
      <c r="D378" s="16" t="s">
        <v>172</v>
      </c>
      <c r="E378" s="16" t="s">
        <v>173</v>
      </c>
      <c r="G378" s="16" t="s">
        <v>174</v>
      </c>
      <c r="H378" s="16" t="s">
        <v>175</v>
      </c>
      <c r="J378" s="16" t="s">
        <v>176</v>
      </c>
      <c r="K378" s="16" t="s">
        <v>177</v>
      </c>
      <c r="L378" s="16" t="s">
        <v>178</v>
      </c>
      <c r="M378" s="16" t="s">
        <v>179</v>
      </c>
      <c r="N378" s="16" t="s">
        <v>180</v>
      </c>
      <c r="O378" s="16" t="s">
        <v>181</v>
      </c>
      <c r="P378" s="16" t="s">
        <v>182</v>
      </c>
      <c r="Q378" s="16" t="s">
        <v>183</v>
      </c>
      <c r="S378" s="16" t="s">
        <v>184</v>
      </c>
      <c r="T378" s="16" t="s">
        <v>185</v>
      </c>
    </row>
    <row r="379" customFormat="false" ht="15.8" hidden="false" customHeight="false" outlineLevel="0" collapsed="false">
      <c r="A379" s="10" t="s">
        <v>200</v>
      </c>
      <c r="B379" s="10" t="s">
        <v>101</v>
      </c>
      <c r="C379" s="10" t="s">
        <v>102</v>
      </c>
      <c r="D379" s="11" t="n">
        <v>12</v>
      </c>
      <c r="E379" s="11" t="n">
        <v>0</v>
      </c>
      <c r="G379" s="3" t="n">
        <f aca="false">MATCH(TRUE(),INDEX(ISBLANK(H380:$AMJ380),0,0),0)-1</f>
        <v>1</v>
      </c>
      <c r="H379" s="8" t="s">
        <v>195</v>
      </c>
      <c r="J379" s="3" t="n">
        <f aca="false">MATCH(TRUE(),INDEX(ISBLANK(K380:$AMJ380),0,0),0)-1</f>
        <v>0</v>
      </c>
      <c r="K379" s="8"/>
      <c r="L379" s="17"/>
      <c r="M379" s="13" t="s">
        <v>11</v>
      </c>
      <c r="N379" s="17" t="n">
        <v>1</v>
      </c>
      <c r="O379" s="13" t="s">
        <v>11</v>
      </c>
      <c r="P379" s="3" t="n">
        <f aca="false">MATCH(TRUE(),INDEX(ISBLANK(Q379:$AMJ379),0,0),0)-1</f>
        <v>1</v>
      </c>
      <c r="Q379" s="18" t="n">
        <v>0.5</v>
      </c>
      <c r="S379" s="3" t="n">
        <f aca="false">MATCH(TRUE(),INDEX(ISBLANK(T380:$AMJ380),0,0),0)-1</f>
        <v>0</v>
      </c>
      <c r="T379" s="8"/>
    </row>
    <row r="380" customFormat="false" ht="15.8" hidden="false" customHeight="false" outlineLevel="0" collapsed="false">
      <c r="A380" s="0"/>
      <c r="B380" s="0"/>
      <c r="C380" s="0"/>
      <c r="G380" s="0"/>
      <c r="H380" s="8" t="s">
        <v>188</v>
      </c>
      <c r="K380" s="8"/>
      <c r="T380" s="8"/>
    </row>
    <row r="381" customFormat="false" ht="15.8" hidden="false" customHeight="false" outlineLevel="0" collapsed="false">
      <c r="A381" s="0"/>
      <c r="B381" s="0"/>
      <c r="C381" s="0"/>
      <c r="G381" s="0"/>
      <c r="H381" s="11" t="n">
        <v>45</v>
      </c>
      <c r="K381" s="8"/>
    </row>
    <row r="382" customFormat="false" ht="41" hidden="false" customHeight="false" outlineLevel="0" collapsed="false">
      <c r="A382" s="16" t="s">
        <v>19</v>
      </c>
      <c r="B382" s="16" t="s">
        <v>170</v>
      </c>
      <c r="C382" s="16" t="s">
        <v>171</v>
      </c>
      <c r="D382" s="16" t="s">
        <v>172</v>
      </c>
      <c r="E382" s="16" t="s">
        <v>173</v>
      </c>
      <c r="G382" s="16" t="s">
        <v>174</v>
      </c>
      <c r="H382" s="16" t="s">
        <v>175</v>
      </c>
      <c r="J382" s="16" t="s">
        <v>176</v>
      </c>
      <c r="K382" s="16" t="s">
        <v>177</v>
      </c>
      <c r="L382" s="16" t="s">
        <v>178</v>
      </c>
      <c r="M382" s="16" t="s">
        <v>179</v>
      </c>
      <c r="N382" s="16" t="s">
        <v>180</v>
      </c>
      <c r="O382" s="16" t="s">
        <v>181</v>
      </c>
      <c r="P382" s="16" t="s">
        <v>182</v>
      </c>
      <c r="Q382" s="16" t="s">
        <v>183</v>
      </c>
      <c r="S382" s="16" t="s">
        <v>184</v>
      </c>
      <c r="T382" s="16" t="s">
        <v>185</v>
      </c>
    </row>
    <row r="383" customFormat="false" ht="15.8" hidden="false" customHeight="false" outlineLevel="0" collapsed="false">
      <c r="A383" s="10" t="s">
        <v>200</v>
      </c>
      <c r="B383" s="10" t="s">
        <v>113</v>
      </c>
      <c r="C383" s="10" t="s">
        <v>114</v>
      </c>
      <c r="D383" s="11" t="n">
        <v>12</v>
      </c>
      <c r="E383" s="11" t="n">
        <v>0</v>
      </c>
      <c r="G383" s="3" t="n">
        <f aca="false">MATCH(TRUE(),INDEX(ISBLANK(H384:$AMJ384),0,0),0)-1</f>
        <v>1</v>
      </c>
      <c r="H383" s="8" t="s">
        <v>195</v>
      </c>
      <c r="J383" s="3" t="n">
        <f aca="false">MATCH(TRUE(),INDEX(ISBLANK(K384:$AMJ384),0,0),0)-1</f>
        <v>0</v>
      </c>
      <c r="K383" s="8"/>
      <c r="L383" s="17"/>
      <c r="M383" s="13" t="s">
        <v>11</v>
      </c>
      <c r="N383" s="17" t="n">
        <v>1</v>
      </c>
      <c r="O383" s="13" t="s">
        <v>11</v>
      </c>
      <c r="P383" s="3" t="n">
        <f aca="false">MATCH(TRUE(),INDEX(ISBLANK(Q383:$AMJ383),0,0),0)-1</f>
        <v>1</v>
      </c>
      <c r="Q383" s="18" t="n">
        <v>1</v>
      </c>
      <c r="S383" s="3" t="n">
        <f aca="false">MATCH(TRUE(),INDEX(ISBLANK(T384:$AMJ384),0,0),0)-1</f>
        <v>0</v>
      </c>
      <c r="T383" s="8"/>
    </row>
    <row r="384" customFormat="false" ht="15.8" hidden="false" customHeight="false" outlineLevel="0" collapsed="false">
      <c r="A384" s="0"/>
      <c r="B384" s="0"/>
      <c r="C384" s="0"/>
      <c r="G384" s="0"/>
      <c r="H384" s="8" t="s">
        <v>188</v>
      </c>
      <c r="K384" s="8"/>
      <c r="T384" s="8"/>
    </row>
    <row r="385" customFormat="false" ht="15.8" hidden="false" customHeight="false" outlineLevel="0" collapsed="false">
      <c r="A385" s="0"/>
      <c r="B385" s="0"/>
      <c r="C385" s="0"/>
      <c r="G385" s="0"/>
      <c r="H385" s="11" t="n">
        <v>45</v>
      </c>
      <c r="K385" s="8"/>
    </row>
    <row r="386" customFormat="false" ht="41" hidden="false" customHeight="false" outlineLevel="0" collapsed="false">
      <c r="A386" s="16" t="s">
        <v>19</v>
      </c>
      <c r="B386" s="16" t="s">
        <v>170</v>
      </c>
      <c r="C386" s="16" t="s">
        <v>171</v>
      </c>
      <c r="D386" s="16" t="s">
        <v>172</v>
      </c>
      <c r="E386" s="16" t="s">
        <v>173</v>
      </c>
      <c r="G386" s="16" t="s">
        <v>174</v>
      </c>
      <c r="H386" s="16" t="s">
        <v>175</v>
      </c>
      <c r="J386" s="16" t="s">
        <v>176</v>
      </c>
      <c r="K386" s="16" t="s">
        <v>177</v>
      </c>
      <c r="L386" s="16" t="s">
        <v>178</v>
      </c>
      <c r="M386" s="16" t="s">
        <v>179</v>
      </c>
      <c r="N386" s="16" t="s">
        <v>180</v>
      </c>
      <c r="O386" s="16" t="s">
        <v>181</v>
      </c>
      <c r="P386" s="16" t="s">
        <v>182</v>
      </c>
      <c r="Q386" s="16" t="s">
        <v>183</v>
      </c>
      <c r="S386" s="16" t="s">
        <v>184</v>
      </c>
      <c r="T386" s="16" t="s">
        <v>185</v>
      </c>
    </row>
    <row r="387" customFormat="false" ht="15.8" hidden="false" customHeight="false" outlineLevel="0" collapsed="false">
      <c r="A387" s="10" t="s">
        <v>200</v>
      </c>
      <c r="B387" s="10" t="s">
        <v>125</v>
      </c>
      <c r="C387" s="10" t="s">
        <v>126</v>
      </c>
      <c r="D387" s="11" t="n">
        <v>12</v>
      </c>
      <c r="E387" s="11" t="n">
        <v>0</v>
      </c>
      <c r="G387" s="3" t="n">
        <f aca="false">MATCH(TRUE(),INDEX(ISBLANK(H388:$AMJ388),0,0),0)-1</f>
        <v>1</v>
      </c>
      <c r="H387" s="8" t="s">
        <v>195</v>
      </c>
      <c r="J387" s="3" t="n">
        <f aca="false">MATCH(TRUE(),INDEX(ISBLANK(K388:$AMJ388),0,0),0)-1</f>
        <v>0</v>
      </c>
      <c r="K387" s="8"/>
      <c r="L387" s="17"/>
      <c r="M387" s="13" t="s">
        <v>11</v>
      </c>
      <c r="N387" s="17" t="n">
        <v>1</v>
      </c>
      <c r="O387" s="13" t="s">
        <v>11</v>
      </c>
      <c r="P387" s="3" t="n">
        <f aca="false">MATCH(TRUE(),INDEX(ISBLANK(Q387:$AMJ387),0,0),0)-1</f>
        <v>1</v>
      </c>
      <c r="Q387" s="18" t="n">
        <v>0.5</v>
      </c>
      <c r="S387" s="3" t="n">
        <f aca="false">MATCH(TRUE(),INDEX(ISBLANK(T388:$AMJ388),0,0),0)-1</f>
        <v>0</v>
      </c>
      <c r="T387" s="8"/>
    </row>
    <row r="388" customFormat="false" ht="15.8" hidden="false" customHeight="false" outlineLevel="0" collapsed="false">
      <c r="A388" s="0"/>
      <c r="B388" s="0"/>
      <c r="C388" s="0"/>
      <c r="G388" s="0"/>
      <c r="H388" s="8" t="s">
        <v>188</v>
      </c>
      <c r="K388" s="8"/>
      <c r="T388" s="8"/>
    </row>
    <row r="389" customFormat="false" ht="15.8" hidden="false" customHeight="false" outlineLevel="0" collapsed="false">
      <c r="A389" s="0"/>
      <c r="B389" s="0"/>
      <c r="C389" s="0"/>
      <c r="G389" s="0"/>
      <c r="H389" s="11" t="n">
        <v>45</v>
      </c>
      <c r="K389" s="8"/>
    </row>
    <row r="390" customFormat="false" ht="41" hidden="false" customHeight="false" outlineLevel="0" collapsed="false">
      <c r="A390" s="16" t="s">
        <v>19</v>
      </c>
      <c r="B390" s="16" t="s">
        <v>170</v>
      </c>
      <c r="C390" s="16" t="s">
        <v>171</v>
      </c>
      <c r="D390" s="16" t="s">
        <v>172</v>
      </c>
      <c r="E390" s="16" t="s">
        <v>173</v>
      </c>
      <c r="G390" s="16" t="s">
        <v>174</v>
      </c>
      <c r="H390" s="16" t="s">
        <v>175</v>
      </c>
      <c r="J390" s="16" t="s">
        <v>176</v>
      </c>
      <c r="K390" s="16" t="s">
        <v>177</v>
      </c>
      <c r="L390" s="16" t="s">
        <v>178</v>
      </c>
      <c r="M390" s="16" t="s">
        <v>179</v>
      </c>
      <c r="N390" s="16" t="s">
        <v>180</v>
      </c>
      <c r="O390" s="16" t="s">
        <v>181</v>
      </c>
      <c r="P390" s="16" t="s">
        <v>182</v>
      </c>
      <c r="Q390" s="16" t="s">
        <v>183</v>
      </c>
      <c r="S390" s="16" t="s">
        <v>184</v>
      </c>
      <c r="T390" s="16" t="s">
        <v>185</v>
      </c>
    </row>
    <row r="391" customFormat="false" ht="15.8" hidden="false" customHeight="false" outlineLevel="0" collapsed="false">
      <c r="A391" s="10" t="s">
        <v>200</v>
      </c>
      <c r="B391" s="10" t="s">
        <v>137</v>
      </c>
      <c r="C391" s="10" t="s">
        <v>138</v>
      </c>
      <c r="D391" s="11" t="n">
        <v>12</v>
      </c>
      <c r="E391" s="11" t="n">
        <v>0</v>
      </c>
      <c r="G391" s="3" t="n">
        <f aca="false">MATCH(TRUE(),INDEX(ISBLANK(H392:$AMJ392),0,0),0)-1</f>
        <v>1</v>
      </c>
      <c r="H391" s="8" t="s">
        <v>195</v>
      </c>
      <c r="J391" s="3" t="n">
        <f aca="false">MATCH(TRUE(),INDEX(ISBLANK(K392:$AMJ392),0,0),0)-1</f>
        <v>0</v>
      </c>
      <c r="K391" s="8"/>
      <c r="L391" s="17"/>
      <c r="M391" s="13" t="s">
        <v>11</v>
      </c>
      <c r="N391" s="17" t="n">
        <v>1</v>
      </c>
      <c r="O391" s="13" t="s">
        <v>11</v>
      </c>
      <c r="P391" s="3" t="n">
        <f aca="false">MATCH(TRUE(),INDEX(ISBLANK(Q391:$AMJ391),0,0),0)-1</f>
        <v>1</v>
      </c>
      <c r="Q391" s="18" t="n">
        <v>0.5</v>
      </c>
      <c r="S391" s="3" t="n">
        <f aca="false">MATCH(TRUE(),INDEX(ISBLANK(T392:$AMJ392),0,0),0)-1</f>
        <v>0</v>
      </c>
      <c r="T391" s="8"/>
    </row>
    <row r="392" customFormat="false" ht="15.8" hidden="false" customHeight="false" outlineLevel="0" collapsed="false">
      <c r="A392" s="0"/>
      <c r="B392" s="0"/>
      <c r="C392" s="0"/>
      <c r="G392" s="0"/>
      <c r="H392" s="8" t="s">
        <v>188</v>
      </c>
      <c r="K392" s="8"/>
      <c r="T392" s="8"/>
    </row>
    <row r="393" customFormat="false" ht="15.8" hidden="false" customHeight="false" outlineLevel="0" collapsed="false">
      <c r="A393" s="0"/>
      <c r="B393" s="0"/>
      <c r="C393" s="0"/>
      <c r="G393" s="0"/>
      <c r="H393" s="11" t="n">
        <v>45</v>
      </c>
      <c r="K393" s="8"/>
    </row>
    <row r="394" customFormat="false" ht="41" hidden="false" customHeight="false" outlineLevel="0" collapsed="false">
      <c r="A394" s="16" t="s">
        <v>19</v>
      </c>
      <c r="B394" s="16" t="s">
        <v>170</v>
      </c>
      <c r="C394" s="16" t="s">
        <v>171</v>
      </c>
      <c r="D394" s="16" t="s">
        <v>172</v>
      </c>
      <c r="E394" s="16" t="s">
        <v>173</v>
      </c>
      <c r="G394" s="16" t="s">
        <v>174</v>
      </c>
      <c r="H394" s="16" t="s">
        <v>175</v>
      </c>
      <c r="J394" s="16" t="s">
        <v>176</v>
      </c>
      <c r="K394" s="16" t="s">
        <v>177</v>
      </c>
      <c r="L394" s="16" t="s">
        <v>178</v>
      </c>
      <c r="M394" s="16" t="s">
        <v>179</v>
      </c>
      <c r="N394" s="16" t="s">
        <v>180</v>
      </c>
      <c r="O394" s="16" t="s">
        <v>181</v>
      </c>
      <c r="P394" s="16" t="s">
        <v>182</v>
      </c>
      <c r="Q394" s="16" t="s">
        <v>183</v>
      </c>
      <c r="S394" s="16" t="s">
        <v>184</v>
      </c>
      <c r="T394" s="16" t="s">
        <v>185</v>
      </c>
    </row>
    <row r="395" customFormat="false" ht="15.8" hidden="false" customHeight="false" outlineLevel="0" collapsed="false">
      <c r="A395" s="10" t="s">
        <v>200</v>
      </c>
      <c r="B395" s="10" t="s">
        <v>149</v>
      </c>
      <c r="C395" s="10" t="s">
        <v>150</v>
      </c>
      <c r="D395" s="11" t="n">
        <v>12</v>
      </c>
      <c r="E395" s="11" t="n">
        <v>0</v>
      </c>
      <c r="G395" s="3" t="n">
        <f aca="false">MATCH(TRUE(),INDEX(ISBLANK(H396:$AMJ396),0,0),0)-1</f>
        <v>1</v>
      </c>
      <c r="H395" s="8" t="s">
        <v>195</v>
      </c>
      <c r="J395" s="3" t="n">
        <f aca="false">MATCH(TRUE(),INDEX(ISBLANK(K396:$AMJ396),0,0),0)-1</f>
        <v>0</v>
      </c>
      <c r="K395" s="8"/>
      <c r="L395" s="17"/>
      <c r="M395" s="13" t="s">
        <v>11</v>
      </c>
      <c r="N395" s="17" t="n">
        <v>1</v>
      </c>
      <c r="O395" s="13" t="s">
        <v>11</v>
      </c>
      <c r="P395" s="3" t="n">
        <f aca="false">MATCH(TRUE(),INDEX(ISBLANK(Q395:$AMJ395),0,0),0)-1</f>
        <v>1</v>
      </c>
      <c r="Q395" s="18" t="n">
        <v>0.5</v>
      </c>
      <c r="S395" s="3" t="n">
        <f aca="false">MATCH(TRUE(),INDEX(ISBLANK(T396:$AMJ396),0,0),0)-1</f>
        <v>0</v>
      </c>
      <c r="T395" s="8"/>
    </row>
    <row r="396" customFormat="false" ht="15.8" hidden="false" customHeight="false" outlineLevel="0" collapsed="false">
      <c r="A396" s="0"/>
      <c r="B396" s="0"/>
      <c r="C396" s="0"/>
      <c r="G396" s="0"/>
      <c r="H396" s="8" t="s">
        <v>188</v>
      </c>
      <c r="K396" s="8"/>
      <c r="T396" s="8"/>
    </row>
    <row r="397" customFormat="false" ht="15.8" hidden="false" customHeight="false" outlineLevel="0" collapsed="false">
      <c r="A397" s="0"/>
      <c r="B397" s="0"/>
      <c r="C397" s="0"/>
      <c r="G397" s="0"/>
      <c r="H397" s="11" t="n">
        <v>45</v>
      </c>
      <c r="K397" s="8"/>
    </row>
    <row r="398" customFormat="false" ht="41" hidden="false" customHeight="false" outlineLevel="0" collapsed="false">
      <c r="A398" s="16" t="s">
        <v>19</v>
      </c>
      <c r="B398" s="16" t="s">
        <v>170</v>
      </c>
      <c r="C398" s="16" t="s">
        <v>171</v>
      </c>
      <c r="D398" s="16" t="s">
        <v>172</v>
      </c>
      <c r="E398" s="16" t="s">
        <v>173</v>
      </c>
      <c r="G398" s="16" t="s">
        <v>174</v>
      </c>
      <c r="H398" s="16" t="s">
        <v>175</v>
      </c>
      <c r="J398" s="16" t="s">
        <v>176</v>
      </c>
      <c r="K398" s="16" t="s">
        <v>177</v>
      </c>
      <c r="L398" s="16" t="s">
        <v>178</v>
      </c>
      <c r="M398" s="16" t="s">
        <v>179</v>
      </c>
      <c r="N398" s="16" t="s">
        <v>180</v>
      </c>
      <c r="O398" s="16" t="s">
        <v>181</v>
      </c>
      <c r="P398" s="16" t="s">
        <v>182</v>
      </c>
      <c r="Q398" s="16" t="s">
        <v>183</v>
      </c>
      <c r="S398" s="16" t="s">
        <v>184</v>
      </c>
      <c r="T398" s="16" t="s">
        <v>185</v>
      </c>
    </row>
    <row r="399" customFormat="false" ht="15.8" hidden="false" customHeight="false" outlineLevel="0" collapsed="false">
      <c r="A399" s="10" t="s">
        <v>201</v>
      </c>
      <c r="B399" s="10" t="s">
        <v>52</v>
      </c>
      <c r="C399" s="10" t="s">
        <v>54</v>
      </c>
      <c r="D399" s="11" t="n">
        <v>12</v>
      </c>
      <c r="E399" s="11" t="n">
        <v>0</v>
      </c>
      <c r="G399" s="3" t="n">
        <f aca="false">MATCH(TRUE(),INDEX(ISBLANK(H400:$AMJ400),0,0),0)-1</f>
        <v>1</v>
      </c>
      <c r="H399" s="8" t="s">
        <v>187</v>
      </c>
      <c r="J399" s="3" t="n">
        <f aca="false">MATCH(TRUE(),INDEX(ISBLANK(K400:$AMJ400),0,0),0)-1</f>
        <v>0</v>
      </c>
      <c r="K399" s="8"/>
      <c r="L399" s="17"/>
      <c r="M399" s="13" t="s">
        <v>11</v>
      </c>
      <c r="N399" s="17" t="n">
        <v>1</v>
      </c>
      <c r="O399" s="13" t="s">
        <v>11</v>
      </c>
      <c r="P399" s="3" t="n">
        <f aca="false">MATCH(TRUE(),INDEX(ISBLANK(Q399:$AMJ399),0,0),0)-1</f>
        <v>1</v>
      </c>
      <c r="Q399" s="18" t="n">
        <v>0.5</v>
      </c>
      <c r="S399" s="3" t="n">
        <f aca="false">MATCH(TRUE(),INDEX(ISBLANK(T400:$AMJ400),0,0),0)-1</f>
        <v>0</v>
      </c>
      <c r="T399" s="8"/>
    </row>
    <row r="400" customFormat="false" ht="15.8" hidden="false" customHeight="false" outlineLevel="0" collapsed="false">
      <c r="A400" s="0"/>
      <c r="B400" s="0"/>
      <c r="C400" s="0"/>
      <c r="G400" s="0"/>
      <c r="H400" s="8" t="s">
        <v>188</v>
      </c>
      <c r="K400" s="8"/>
      <c r="T400" s="8"/>
    </row>
    <row r="401" customFormat="false" ht="15.8" hidden="false" customHeight="false" outlineLevel="0" collapsed="false">
      <c r="A401" s="0"/>
      <c r="B401" s="0"/>
      <c r="C401" s="0"/>
      <c r="G401" s="0"/>
      <c r="H401" s="11" t="n">
        <v>4</v>
      </c>
      <c r="K401" s="8"/>
    </row>
    <row r="402" customFormat="false" ht="41" hidden="false" customHeight="false" outlineLevel="0" collapsed="false">
      <c r="A402" s="16" t="s">
        <v>19</v>
      </c>
      <c r="B402" s="16" t="s">
        <v>170</v>
      </c>
      <c r="C402" s="16" t="s">
        <v>171</v>
      </c>
      <c r="D402" s="16" t="s">
        <v>172</v>
      </c>
      <c r="E402" s="16" t="s">
        <v>173</v>
      </c>
      <c r="G402" s="16" t="s">
        <v>174</v>
      </c>
      <c r="H402" s="16" t="s">
        <v>175</v>
      </c>
      <c r="J402" s="16" t="s">
        <v>176</v>
      </c>
      <c r="K402" s="16" t="s">
        <v>177</v>
      </c>
      <c r="L402" s="16" t="s">
        <v>178</v>
      </c>
      <c r="M402" s="16" t="s">
        <v>179</v>
      </c>
      <c r="N402" s="16" t="s">
        <v>180</v>
      </c>
      <c r="O402" s="16" t="s">
        <v>181</v>
      </c>
      <c r="P402" s="16" t="s">
        <v>182</v>
      </c>
      <c r="Q402" s="16" t="s">
        <v>183</v>
      </c>
      <c r="S402" s="16" t="s">
        <v>184</v>
      </c>
      <c r="T402" s="16" t="s">
        <v>185</v>
      </c>
    </row>
    <row r="403" customFormat="false" ht="15.8" hidden="false" customHeight="false" outlineLevel="0" collapsed="false">
      <c r="A403" s="10" t="s">
        <v>201</v>
      </c>
      <c r="B403" s="10" t="s">
        <v>58</v>
      </c>
      <c r="C403" s="10" t="s">
        <v>60</v>
      </c>
      <c r="D403" s="11" t="n">
        <v>12</v>
      </c>
      <c r="E403" s="11" t="n">
        <v>0</v>
      </c>
      <c r="G403" s="3" t="n">
        <f aca="false">MATCH(TRUE(),INDEX(ISBLANK(H404:$AMJ404),0,0),0)-1</f>
        <v>1</v>
      </c>
      <c r="H403" s="8" t="s">
        <v>187</v>
      </c>
      <c r="J403" s="3" t="n">
        <f aca="false">MATCH(TRUE(),INDEX(ISBLANK(K404:$AMJ404),0,0),0)-1</f>
        <v>0</v>
      </c>
      <c r="K403" s="8"/>
      <c r="L403" s="17"/>
      <c r="M403" s="13" t="s">
        <v>11</v>
      </c>
      <c r="N403" s="17" t="n">
        <v>1</v>
      </c>
      <c r="O403" s="13" t="s">
        <v>11</v>
      </c>
      <c r="P403" s="3" t="n">
        <f aca="false">MATCH(TRUE(),INDEX(ISBLANK(Q403:$AMJ403),0,0),0)-1</f>
        <v>1</v>
      </c>
      <c r="Q403" s="18" t="n">
        <v>0.5</v>
      </c>
      <c r="S403" s="3" t="n">
        <f aca="false">MATCH(TRUE(),INDEX(ISBLANK(T404:$AMJ404),0,0),0)-1</f>
        <v>0</v>
      </c>
      <c r="T403" s="8"/>
    </row>
    <row r="404" customFormat="false" ht="15.8" hidden="false" customHeight="false" outlineLevel="0" collapsed="false">
      <c r="A404" s="0"/>
      <c r="B404" s="0"/>
      <c r="C404" s="0"/>
      <c r="G404" s="0"/>
      <c r="H404" s="8" t="s">
        <v>188</v>
      </c>
      <c r="K404" s="8"/>
      <c r="T404" s="8"/>
    </row>
    <row r="405" customFormat="false" ht="15.8" hidden="false" customHeight="false" outlineLevel="0" collapsed="false">
      <c r="A405" s="0"/>
      <c r="B405" s="0"/>
      <c r="C405" s="0"/>
      <c r="G405" s="0"/>
      <c r="H405" s="11" t="n">
        <v>2</v>
      </c>
      <c r="K405" s="8"/>
    </row>
    <row r="406" customFormat="false" ht="41" hidden="false" customHeight="false" outlineLevel="0" collapsed="false">
      <c r="A406" s="16" t="s">
        <v>19</v>
      </c>
      <c r="B406" s="16" t="s">
        <v>170</v>
      </c>
      <c r="C406" s="16" t="s">
        <v>171</v>
      </c>
      <c r="D406" s="16" t="s">
        <v>172</v>
      </c>
      <c r="E406" s="16" t="s">
        <v>173</v>
      </c>
      <c r="G406" s="16" t="s">
        <v>174</v>
      </c>
      <c r="H406" s="16" t="s">
        <v>175</v>
      </c>
      <c r="J406" s="16" t="s">
        <v>176</v>
      </c>
      <c r="K406" s="16" t="s">
        <v>177</v>
      </c>
      <c r="L406" s="16" t="s">
        <v>178</v>
      </c>
      <c r="M406" s="16" t="s">
        <v>179</v>
      </c>
      <c r="N406" s="16" t="s">
        <v>180</v>
      </c>
      <c r="O406" s="16" t="s">
        <v>181</v>
      </c>
      <c r="P406" s="16" t="s">
        <v>182</v>
      </c>
      <c r="Q406" s="16" t="s">
        <v>183</v>
      </c>
      <c r="S406" s="16" t="s">
        <v>184</v>
      </c>
      <c r="T406" s="16" t="s">
        <v>185</v>
      </c>
    </row>
    <row r="407" customFormat="false" ht="15.8" hidden="false" customHeight="false" outlineLevel="0" collapsed="false">
      <c r="A407" s="10" t="s">
        <v>201</v>
      </c>
      <c r="B407" s="10" t="s">
        <v>64</v>
      </c>
      <c r="C407" s="10" t="s">
        <v>66</v>
      </c>
      <c r="D407" s="11" t="n">
        <v>12</v>
      </c>
      <c r="E407" s="11" t="n">
        <v>0</v>
      </c>
      <c r="G407" s="3" t="n">
        <f aca="false">MATCH(TRUE(),INDEX(ISBLANK(H408:$AMJ408),0,0),0)-1</f>
        <v>1</v>
      </c>
      <c r="H407" s="8" t="s">
        <v>187</v>
      </c>
      <c r="J407" s="3" t="n">
        <f aca="false">MATCH(TRUE(),INDEX(ISBLANK(K408:$AMJ408),0,0),0)-1</f>
        <v>0</v>
      </c>
      <c r="K407" s="8"/>
      <c r="L407" s="17"/>
      <c r="M407" s="13" t="s">
        <v>11</v>
      </c>
      <c r="N407" s="17" t="n">
        <v>1</v>
      </c>
      <c r="O407" s="13" t="s">
        <v>11</v>
      </c>
      <c r="P407" s="3" t="n">
        <f aca="false">MATCH(TRUE(),INDEX(ISBLANK(Q407:$AMJ407),0,0),0)-1</f>
        <v>1</v>
      </c>
      <c r="Q407" s="18" t="n">
        <v>0.5</v>
      </c>
      <c r="S407" s="3" t="n">
        <f aca="false">MATCH(TRUE(),INDEX(ISBLANK(T408:$AMJ408),0,0),0)-1</f>
        <v>0</v>
      </c>
      <c r="T407" s="8"/>
    </row>
    <row r="408" customFormat="false" ht="15.8" hidden="false" customHeight="false" outlineLevel="0" collapsed="false">
      <c r="A408" s="0"/>
      <c r="B408" s="0"/>
      <c r="C408" s="0"/>
      <c r="G408" s="0"/>
      <c r="H408" s="8" t="s">
        <v>188</v>
      </c>
      <c r="K408" s="8"/>
      <c r="T408" s="8"/>
    </row>
    <row r="409" customFormat="false" ht="15.8" hidden="false" customHeight="false" outlineLevel="0" collapsed="false">
      <c r="A409" s="0"/>
      <c r="B409" s="0"/>
      <c r="C409" s="0"/>
      <c r="G409" s="0"/>
      <c r="H409" s="11" t="n">
        <v>3</v>
      </c>
      <c r="K409" s="8"/>
    </row>
    <row r="410" customFormat="false" ht="41" hidden="false" customHeight="false" outlineLevel="0" collapsed="false">
      <c r="A410" s="16" t="s">
        <v>19</v>
      </c>
      <c r="B410" s="16" t="s">
        <v>170</v>
      </c>
      <c r="C410" s="16" t="s">
        <v>171</v>
      </c>
      <c r="D410" s="16" t="s">
        <v>172</v>
      </c>
      <c r="E410" s="16" t="s">
        <v>173</v>
      </c>
      <c r="G410" s="16" t="s">
        <v>174</v>
      </c>
      <c r="H410" s="16" t="s">
        <v>175</v>
      </c>
      <c r="J410" s="16" t="s">
        <v>176</v>
      </c>
      <c r="K410" s="16" t="s">
        <v>177</v>
      </c>
      <c r="L410" s="16" t="s">
        <v>178</v>
      </c>
      <c r="M410" s="16" t="s">
        <v>179</v>
      </c>
      <c r="N410" s="16" t="s">
        <v>180</v>
      </c>
      <c r="O410" s="16" t="s">
        <v>181</v>
      </c>
      <c r="P410" s="16" t="s">
        <v>182</v>
      </c>
      <c r="Q410" s="16" t="s">
        <v>183</v>
      </c>
      <c r="S410" s="16" t="s">
        <v>184</v>
      </c>
      <c r="T410" s="16" t="s">
        <v>185</v>
      </c>
    </row>
    <row r="411" customFormat="false" ht="15.8" hidden="false" customHeight="false" outlineLevel="0" collapsed="false">
      <c r="A411" s="10" t="s">
        <v>201</v>
      </c>
      <c r="B411" s="10" t="s">
        <v>70</v>
      </c>
      <c r="C411" s="10" t="s">
        <v>72</v>
      </c>
      <c r="D411" s="11" t="n">
        <v>12</v>
      </c>
      <c r="E411" s="11" t="n">
        <v>0</v>
      </c>
      <c r="G411" s="3" t="n">
        <f aca="false">MATCH(TRUE(),INDEX(ISBLANK(H412:$AMJ412),0,0),0)-1</f>
        <v>1</v>
      </c>
      <c r="H411" s="8" t="s">
        <v>187</v>
      </c>
      <c r="J411" s="3" t="n">
        <f aca="false">MATCH(TRUE(),INDEX(ISBLANK(K412:$AMJ412),0,0),0)-1</f>
        <v>0</v>
      </c>
      <c r="K411" s="8"/>
      <c r="L411" s="17"/>
      <c r="M411" s="13" t="s">
        <v>11</v>
      </c>
      <c r="N411" s="17" t="n">
        <v>1</v>
      </c>
      <c r="O411" s="13" t="s">
        <v>11</v>
      </c>
      <c r="P411" s="3" t="n">
        <f aca="false">MATCH(TRUE(),INDEX(ISBLANK(Q411:$AMJ411),0,0),0)-1</f>
        <v>1</v>
      </c>
      <c r="Q411" s="18" t="n">
        <v>0.5</v>
      </c>
      <c r="S411" s="3" t="n">
        <f aca="false">MATCH(TRUE(),INDEX(ISBLANK(T412:$AMJ412),0,0),0)-1</f>
        <v>0</v>
      </c>
      <c r="T411" s="8"/>
    </row>
    <row r="412" customFormat="false" ht="15.8" hidden="false" customHeight="false" outlineLevel="0" collapsed="false">
      <c r="A412" s="0"/>
      <c r="B412" s="0"/>
      <c r="C412" s="0"/>
      <c r="G412" s="0"/>
      <c r="H412" s="8" t="s">
        <v>188</v>
      </c>
      <c r="K412" s="8"/>
      <c r="T412" s="8"/>
    </row>
    <row r="413" customFormat="false" ht="15.8" hidden="false" customHeight="false" outlineLevel="0" collapsed="false">
      <c r="A413" s="0"/>
      <c r="B413" s="0"/>
      <c r="C413" s="0"/>
      <c r="G413" s="0"/>
      <c r="H413" s="11" t="n">
        <v>2</v>
      </c>
      <c r="K413" s="8"/>
    </row>
    <row r="414" customFormat="false" ht="41" hidden="false" customHeight="false" outlineLevel="0" collapsed="false">
      <c r="A414" s="16" t="s">
        <v>19</v>
      </c>
      <c r="B414" s="16" t="s">
        <v>170</v>
      </c>
      <c r="C414" s="16" t="s">
        <v>171</v>
      </c>
      <c r="D414" s="16" t="s">
        <v>172</v>
      </c>
      <c r="E414" s="16" t="s">
        <v>173</v>
      </c>
      <c r="G414" s="16" t="s">
        <v>174</v>
      </c>
      <c r="H414" s="16" t="s">
        <v>175</v>
      </c>
      <c r="J414" s="16" t="s">
        <v>176</v>
      </c>
      <c r="K414" s="16" t="s">
        <v>177</v>
      </c>
      <c r="L414" s="16" t="s">
        <v>178</v>
      </c>
      <c r="M414" s="16" t="s">
        <v>179</v>
      </c>
      <c r="N414" s="16" t="s">
        <v>180</v>
      </c>
      <c r="O414" s="16" t="s">
        <v>181</v>
      </c>
      <c r="P414" s="16" t="s">
        <v>182</v>
      </c>
      <c r="Q414" s="16" t="s">
        <v>183</v>
      </c>
      <c r="S414" s="16" t="s">
        <v>184</v>
      </c>
      <c r="T414" s="16" t="s">
        <v>185</v>
      </c>
    </row>
    <row r="415" customFormat="false" ht="15.8" hidden="false" customHeight="false" outlineLevel="0" collapsed="false">
      <c r="A415" s="10" t="s">
        <v>201</v>
      </c>
      <c r="B415" s="10" t="s">
        <v>76</v>
      </c>
      <c r="C415" s="10" t="s">
        <v>78</v>
      </c>
      <c r="D415" s="11" t="n">
        <v>12</v>
      </c>
      <c r="E415" s="11" t="n">
        <v>0</v>
      </c>
      <c r="G415" s="3" t="n">
        <f aca="false">MATCH(TRUE(),INDEX(ISBLANK(H416:$AMJ416),0,0),0)-1</f>
        <v>1</v>
      </c>
      <c r="H415" s="8" t="s">
        <v>187</v>
      </c>
      <c r="J415" s="3" t="n">
        <f aca="false">MATCH(TRUE(),INDEX(ISBLANK(K416:$AMJ416),0,0),0)-1</f>
        <v>0</v>
      </c>
      <c r="K415" s="8"/>
      <c r="L415" s="17"/>
      <c r="M415" s="13" t="s">
        <v>11</v>
      </c>
      <c r="N415" s="17" t="n">
        <v>1</v>
      </c>
      <c r="O415" s="13" t="s">
        <v>11</v>
      </c>
      <c r="P415" s="3" t="n">
        <f aca="false">MATCH(TRUE(),INDEX(ISBLANK(Q415:$AMJ415),0,0),0)-1</f>
        <v>1</v>
      </c>
      <c r="Q415" s="18" t="n">
        <v>0.5</v>
      </c>
      <c r="S415" s="3" t="n">
        <f aca="false">MATCH(TRUE(),INDEX(ISBLANK(T416:$AMJ416),0,0),0)-1</f>
        <v>0</v>
      </c>
      <c r="T415" s="8"/>
    </row>
    <row r="416" customFormat="false" ht="15.8" hidden="false" customHeight="false" outlineLevel="0" collapsed="false">
      <c r="A416" s="0"/>
      <c r="B416" s="0"/>
      <c r="C416" s="0"/>
      <c r="G416" s="0"/>
      <c r="H416" s="8" t="s">
        <v>188</v>
      </c>
      <c r="K416" s="8"/>
      <c r="T416" s="8"/>
    </row>
    <row r="417" customFormat="false" ht="15.8" hidden="false" customHeight="false" outlineLevel="0" collapsed="false">
      <c r="A417" s="0"/>
      <c r="B417" s="0"/>
      <c r="C417" s="0"/>
      <c r="G417" s="0"/>
      <c r="H417" s="11" t="n">
        <v>16</v>
      </c>
      <c r="K417" s="8"/>
    </row>
    <row r="418" customFormat="false" ht="41" hidden="false" customHeight="false" outlineLevel="0" collapsed="false">
      <c r="A418" s="16" t="s">
        <v>19</v>
      </c>
      <c r="B418" s="16" t="s">
        <v>170</v>
      </c>
      <c r="C418" s="16" t="s">
        <v>171</v>
      </c>
      <c r="D418" s="16" t="s">
        <v>172</v>
      </c>
      <c r="E418" s="16" t="s">
        <v>173</v>
      </c>
      <c r="G418" s="16" t="s">
        <v>174</v>
      </c>
      <c r="H418" s="16" t="s">
        <v>175</v>
      </c>
      <c r="J418" s="16" t="s">
        <v>176</v>
      </c>
      <c r="K418" s="16" t="s">
        <v>177</v>
      </c>
      <c r="L418" s="16" t="s">
        <v>178</v>
      </c>
      <c r="M418" s="16" t="s">
        <v>179</v>
      </c>
      <c r="N418" s="16" t="s">
        <v>180</v>
      </c>
      <c r="O418" s="16" t="s">
        <v>181</v>
      </c>
      <c r="P418" s="16" t="s">
        <v>182</v>
      </c>
      <c r="Q418" s="16" t="s">
        <v>183</v>
      </c>
      <c r="S418" s="16" t="s">
        <v>184</v>
      </c>
      <c r="T418" s="16" t="s">
        <v>185</v>
      </c>
    </row>
    <row r="419" customFormat="false" ht="15.8" hidden="false" customHeight="false" outlineLevel="0" collapsed="false">
      <c r="A419" s="10" t="s">
        <v>201</v>
      </c>
      <c r="B419" s="10" t="s">
        <v>82</v>
      </c>
      <c r="C419" s="10" t="s">
        <v>84</v>
      </c>
      <c r="D419" s="11" t="n">
        <v>12</v>
      </c>
      <c r="E419" s="11" t="n">
        <v>0</v>
      </c>
      <c r="G419" s="3" t="n">
        <f aca="false">MATCH(TRUE(),INDEX(ISBLANK(H420:$AMJ420),0,0),0)-1</f>
        <v>1</v>
      </c>
      <c r="H419" s="8" t="s">
        <v>187</v>
      </c>
      <c r="J419" s="3" t="n">
        <f aca="false">MATCH(TRUE(),INDEX(ISBLANK(K420:$AMJ420),0,0),0)-1</f>
        <v>0</v>
      </c>
      <c r="K419" s="8"/>
      <c r="L419" s="17"/>
      <c r="M419" s="13" t="s">
        <v>11</v>
      </c>
      <c r="N419" s="17" t="n">
        <v>1</v>
      </c>
      <c r="O419" s="13" t="s">
        <v>11</v>
      </c>
      <c r="P419" s="3" t="n">
        <f aca="false">MATCH(TRUE(),INDEX(ISBLANK(Q419:$AMJ419),0,0),0)-1</f>
        <v>1</v>
      </c>
      <c r="Q419" s="18" t="n">
        <v>0.5</v>
      </c>
      <c r="S419" s="3" t="n">
        <f aca="false">MATCH(TRUE(),INDEX(ISBLANK(T420:$AMJ420),0,0),0)-1</f>
        <v>0</v>
      </c>
      <c r="T419" s="8"/>
    </row>
    <row r="420" customFormat="false" ht="15.8" hidden="false" customHeight="false" outlineLevel="0" collapsed="false">
      <c r="A420" s="0"/>
      <c r="B420" s="0"/>
      <c r="C420" s="0"/>
      <c r="G420" s="0"/>
      <c r="H420" s="8" t="s">
        <v>188</v>
      </c>
      <c r="K420" s="8"/>
      <c r="T420" s="8"/>
    </row>
    <row r="421" customFormat="false" ht="15.8" hidden="false" customHeight="false" outlineLevel="0" collapsed="false">
      <c r="A421" s="0"/>
      <c r="B421" s="0"/>
      <c r="C421" s="0"/>
      <c r="G421" s="0"/>
      <c r="H421" s="11" t="n">
        <v>6</v>
      </c>
      <c r="K421" s="8"/>
    </row>
    <row r="422" customFormat="false" ht="41" hidden="false" customHeight="false" outlineLevel="0" collapsed="false">
      <c r="A422" s="16" t="s">
        <v>19</v>
      </c>
      <c r="B422" s="16" t="s">
        <v>170</v>
      </c>
      <c r="C422" s="16" t="s">
        <v>171</v>
      </c>
      <c r="D422" s="16" t="s">
        <v>172</v>
      </c>
      <c r="E422" s="16" t="s">
        <v>173</v>
      </c>
      <c r="G422" s="16" t="s">
        <v>174</v>
      </c>
      <c r="H422" s="16" t="s">
        <v>175</v>
      </c>
      <c r="J422" s="16" t="s">
        <v>176</v>
      </c>
      <c r="K422" s="16" t="s">
        <v>177</v>
      </c>
      <c r="L422" s="16" t="s">
        <v>178</v>
      </c>
      <c r="M422" s="16" t="s">
        <v>179</v>
      </c>
      <c r="N422" s="16" t="s">
        <v>180</v>
      </c>
      <c r="O422" s="16" t="s">
        <v>181</v>
      </c>
      <c r="P422" s="16" t="s">
        <v>182</v>
      </c>
      <c r="Q422" s="16" t="s">
        <v>183</v>
      </c>
      <c r="S422" s="16" t="s">
        <v>184</v>
      </c>
      <c r="T422" s="16" t="s">
        <v>185</v>
      </c>
    </row>
    <row r="423" customFormat="false" ht="15.8" hidden="false" customHeight="false" outlineLevel="0" collapsed="false">
      <c r="A423" s="10" t="s">
        <v>201</v>
      </c>
      <c r="B423" s="10" t="s">
        <v>88</v>
      </c>
      <c r="C423" s="10" t="s">
        <v>90</v>
      </c>
      <c r="D423" s="11" t="n">
        <v>12</v>
      </c>
      <c r="E423" s="11" t="n">
        <v>0</v>
      </c>
      <c r="G423" s="3" t="n">
        <f aca="false">MATCH(TRUE(),INDEX(ISBLANK(H424:$AMJ424),0,0),0)-1</f>
        <v>1</v>
      </c>
      <c r="H423" s="8" t="s">
        <v>187</v>
      </c>
      <c r="J423" s="3" t="n">
        <f aca="false">MATCH(TRUE(),INDEX(ISBLANK(K424:$AMJ424),0,0),0)-1</f>
        <v>0</v>
      </c>
      <c r="K423" s="8"/>
      <c r="L423" s="17"/>
      <c r="M423" s="13" t="s">
        <v>11</v>
      </c>
      <c r="N423" s="17" t="n">
        <v>1</v>
      </c>
      <c r="O423" s="13" t="s">
        <v>11</v>
      </c>
      <c r="P423" s="3" t="n">
        <f aca="false">MATCH(TRUE(),INDEX(ISBLANK(Q423:$AMJ423),0,0),0)-1</f>
        <v>1</v>
      </c>
      <c r="Q423" s="18" t="n">
        <v>0.5</v>
      </c>
      <c r="S423" s="3" t="n">
        <f aca="false">MATCH(TRUE(),INDEX(ISBLANK(T424:$AMJ424),0,0),0)-1</f>
        <v>0</v>
      </c>
      <c r="T423" s="8"/>
    </row>
    <row r="424" customFormat="false" ht="15.8" hidden="false" customHeight="false" outlineLevel="0" collapsed="false">
      <c r="A424" s="0"/>
      <c r="B424" s="0"/>
      <c r="C424" s="0"/>
      <c r="G424" s="0"/>
      <c r="H424" s="8" t="s">
        <v>188</v>
      </c>
      <c r="K424" s="8"/>
      <c r="T424" s="8"/>
    </row>
    <row r="425" customFormat="false" ht="15.8" hidden="false" customHeight="false" outlineLevel="0" collapsed="false">
      <c r="A425" s="0"/>
      <c r="B425" s="0"/>
      <c r="C425" s="0"/>
      <c r="G425" s="0"/>
      <c r="H425" s="11" t="n">
        <v>4</v>
      </c>
      <c r="K425" s="8"/>
    </row>
    <row r="426" customFormat="false" ht="41" hidden="false" customHeight="false" outlineLevel="0" collapsed="false">
      <c r="A426" s="16" t="s">
        <v>19</v>
      </c>
      <c r="B426" s="16" t="s">
        <v>170</v>
      </c>
      <c r="C426" s="16" t="s">
        <v>171</v>
      </c>
      <c r="D426" s="16" t="s">
        <v>172</v>
      </c>
      <c r="E426" s="16" t="s">
        <v>173</v>
      </c>
      <c r="G426" s="16" t="s">
        <v>174</v>
      </c>
      <c r="H426" s="16" t="s">
        <v>175</v>
      </c>
      <c r="J426" s="16" t="s">
        <v>176</v>
      </c>
      <c r="K426" s="16" t="s">
        <v>177</v>
      </c>
      <c r="L426" s="16" t="s">
        <v>178</v>
      </c>
      <c r="M426" s="16" t="s">
        <v>179</v>
      </c>
      <c r="N426" s="16" t="s">
        <v>180</v>
      </c>
      <c r="O426" s="16" t="s">
        <v>181</v>
      </c>
      <c r="P426" s="16" t="s">
        <v>182</v>
      </c>
      <c r="Q426" s="16" t="s">
        <v>183</v>
      </c>
      <c r="S426" s="16" t="s">
        <v>184</v>
      </c>
      <c r="T426" s="16" t="s">
        <v>185</v>
      </c>
    </row>
    <row r="427" customFormat="false" ht="15.8" hidden="false" customHeight="false" outlineLevel="0" collapsed="false">
      <c r="A427" s="10" t="s">
        <v>201</v>
      </c>
      <c r="B427" s="10" t="s">
        <v>94</v>
      </c>
      <c r="C427" s="10" t="s">
        <v>96</v>
      </c>
      <c r="D427" s="11" t="n">
        <v>12</v>
      </c>
      <c r="E427" s="11" t="n">
        <v>0</v>
      </c>
      <c r="G427" s="3" t="n">
        <f aca="false">MATCH(TRUE(),INDEX(ISBLANK(H428:$AMJ428),0,0),0)-1</f>
        <v>1</v>
      </c>
      <c r="H427" s="8" t="s">
        <v>187</v>
      </c>
      <c r="J427" s="3" t="n">
        <f aca="false">MATCH(TRUE(),INDEX(ISBLANK(K428:$AMJ428),0,0),0)-1</f>
        <v>0</v>
      </c>
      <c r="K427" s="8"/>
      <c r="L427" s="17"/>
      <c r="M427" s="13" t="s">
        <v>11</v>
      </c>
      <c r="N427" s="17" t="n">
        <v>1</v>
      </c>
      <c r="O427" s="13" t="s">
        <v>11</v>
      </c>
      <c r="P427" s="3" t="n">
        <f aca="false">MATCH(TRUE(),INDEX(ISBLANK(Q427:$AMJ427),0,0),0)-1</f>
        <v>1</v>
      </c>
      <c r="Q427" s="18" t="n">
        <v>0.5</v>
      </c>
      <c r="S427" s="3" t="n">
        <f aca="false">MATCH(TRUE(),INDEX(ISBLANK(T428:$AMJ428),0,0),0)-1</f>
        <v>0</v>
      </c>
      <c r="T427" s="8"/>
    </row>
    <row r="428" customFormat="false" ht="15.8" hidden="false" customHeight="false" outlineLevel="0" collapsed="false">
      <c r="A428" s="0"/>
      <c r="B428" s="0"/>
      <c r="C428" s="0"/>
      <c r="G428" s="0"/>
      <c r="H428" s="8" t="s">
        <v>188</v>
      </c>
      <c r="K428" s="8"/>
      <c r="T428" s="8"/>
    </row>
    <row r="429" customFormat="false" ht="15.8" hidden="false" customHeight="false" outlineLevel="0" collapsed="false">
      <c r="A429" s="0"/>
      <c r="B429" s="0"/>
      <c r="C429" s="0"/>
      <c r="G429" s="0"/>
      <c r="H429" s="11" t="n">
        <v>4</v>
      </c>
      <c r="K429" s="8"/>
    </row>
    <row r="430" customFormat="false" ht="41" hidden="false" customHeight="false" outlineLevel="0" collapsed="false">
      <c r="A430" s="16" t="s">
        <v>19</v>
      </c>
      <c r="B430" s="16" t="s">
        <v>170</v>
      </c>
      <c r="C430" s="16" t="s">
        <v>171</v>
      </c>
      <c r="D430" s="16" t="s">
        <v>172</v>
      </c>
      <c r="E430" s="16" t="s">
        <v>173</v>
      </c>
      <c r="G430" s="16" t="s">
        <v>174</v>
      </c>
      <c r="H430" s="16" t="s">
        <v>175</v>
      </c>
      <c r="J430" s="16" t="s">
        <v>176</v>
      </c>
      <c r="K430" s="16" t="s">
        <v>177</v>
      </c>
      <c r="L430" s="16" t="s">
        <v>178</v>
      </c>
      <c r="M430" s="16" t="s">
        <v>179</v>
      </c>
      <c r="N430" s="16" t="s">
        <v>180</v>
      </c>
      <c r="O430" s="16" t="s">
        <v>181</v>
      </c>
      <c r="P430" s="16" t="s">
        <v>182</v>
      </c>
      <c r="Q430" s="16" t="s">
        <v>183</v>
      </c>
      <c r="S430" s="16" t="s">
        <v>184</v>
      </c>
      <c r="T430" s="16" t="s">
        <v>185</v>
      </c>
    </row>
    <row r="431" customFormat="false" ht="15.8" hidden="false" customHeight="false" outlineLevel="0" collapsed="false">
      <c r="A431" s="10" t="s">
        <v>201</v>
      </c>
      <c r="B431" s="10" t="s">
        <v>100</v>
      </c>
      <c r="C431" s="10" t="s">
        <v>102</v>
      </c>
      <c r="D431" s="11" t="n">
        <v>12</v>
      </c>
      <c r="E431" s="11" t="n">
        <v>0</v>
      </c>
      <c r="G431" s="3" t="n">
        <f aca="false">MATCH(TRUE(),INDEX(ISBLANK(H432:$AMJ432),0,0),0)-1</f>
        <v>1</v>
      </c>
      <c r="H431" s="8" t="s">
        <v>187</v>
      </c>
      <c r="J431" s="3" t="n">
        <f aca="false">MATCH(TRUE(),INDEX(ISBLANK(K432:$AMJ432),0,0),0)-1</f>
        <v>0</v>
      </c>
      <c r="K431" s="8"/>
      <c r="L431" s="17"/>
      <c r="M431" s="13" t="s">
        <v>11</v>
      </c>
      <c r="N431" s="17" t="n">
        <v>1</v>
      </c>
      <c r="O431" s="13" t="s">
        <v>11</v>
      </c>
      <c r="P431" s="3" t="n">
        <f aca="false">MATCH(TRUE(),INDEX(ISBLANK(Q431:$AMJ431),0,0),0)-1</f>
        <v>1</v>
      </c>
      <c r="Q431" s="18" t="n">
        <v>0.5</v>
      </c>
      <c r="S431" s="3" t="n">
        <f aca="false">MATCH(TRUE(),INDEX(ISBLANK(T432:$AMJ432),0,0),0)-1</f>
        <v>0</v>
      </c>
      <c r="T431" s="8"/>
    </row>
    <row r="432" customFormat="false" ht="15.8" hidden="false" customHeight="false" outlineLevel="0" collapsed="false">
      <c r="A432" s="0"/>
      <c r="B432" s="0"/>
      <c r="C432" s="0"/>
      <c r="G432" s="0"/>
      <c r="H432" s="8" t="s">
        <v>188</v>
      </c>
      <c r="K432" s="8"/>
      <c r="T432" s="8"/>
    </row>
    <row r="433" customFormat="false" ht="15.8" hidden="false" customHeight="false" outlineLevel="0" collapsed="false">
      <c r="A433" s="0"/>
      <c r="B433" s="0"/>
      <c r="C433" s="0"/>
      <c r="G433" s="0"/>
      <c r="H433" s="11" t="n">
        <v>3</v>
      </c>
      <c r="K433" s="8"/>
    </row>
    <row r="434" customFormat="false" ht="41" hidden="false" customHeight="false" outlineLevel="0" collapsed="false">
      <c r="A434" s="16" t="s">
        <v>19</v>
      </c>
      <c r="B434" s="16" t="s">
        <v>170</v>
      </c>
      <c r="C434" s="16" t="s">
        <v>171</v>
      </c>
      <c r="D434" s="16" t="s">
        <v>172</v>
      </c>
      <c r="E434" s="16" t="s">
        <v>173</v>
      </c>
      <c r="G434" s="16" t="s">
        <v>174</v>
      </c>
      <c r="H434" s="16" t="s">
        <v>175</v>
      </c>
      <c r="J434" s="16" t="s">
        <v>176</v>
      </c>
      <c r="K434" s="16" t="s">
        <v>177</v>
      </c>
      <c r="L434" s="16" t="s">
        <v>178</v>
      </c>
      <c r="M434" s="16" t="s">
        <v>179</v>
      </c>
      <c r="N434" s="16" t="s">
        <v>180</v>
      </c>
      <c r="O434" s="16" t="s">
        <v>181</v>
      </c>
      <c r="P434" s="16" t="s">
        <v>182</v>
      </c>
      <c r="Q434" s="16" t="s">
        <v>183</v>
      </c>
      <c r="S434" s="16" t="s">
        <v>184</v>
      </c>
      <c r="T434" s="16" t="s">
        <v>185</v>
      </c>
    </row>
    <row r="435" customFormat="false" ht="15.8" hidden="false" customHeight="false" outlineLevel="0" collapsed="false">
      <c r="A435" s="10" t="s">
        <v>201</v>
      </c>
      <c r="B435" s="10" t="s">
        <v>106</v>
      </c>
      <c r="C435" s="10" t="s">
        <v>108</v>
      </c>
      <c r="D435" s="11" t="n">
        <v>12</v>
      </c>
      <c r="E435" s="11" t="n">
        <v>0</v>
      </c>
      <c r="G435" s="3" t="n">
        <f aca="false">MATCH(TRUE(),INDEX(ISBLANK(H436:$AMJ436),0,0),0)-1</f>
        <v>1</v>
      </c>
      <c r="H435" s="8" t="s">
        <v>187</v>
      </c>
      <c r="J435" s="3" t="n">
        <f aca="false">MATCH(TRUE(),INDEX(ISBLANK(K436:$AMJ436),0,0),0)-1</f>
        <v>0</v>
      </c>
      <c r="K435" s="8"/>
      <c r="L435" s="17"/>
      <c r="M435" s="13" t="s">
        <v>11</v>
      </c>
      <c r="N435" s="17" t="n">
        <v>1</v>
      </c>
      <c r="O435" s="13" t="s">
        <v>11</v>
      </c>
      <c r="P435" s="3" t="n">
        <f aca="false">MATCH(TRUE(),INDEX(ISBLANK(Q435:$AMJ435),0,0),0)-1</f>
        <v>1</v>
      </c>
      <c r="Q435" s="18" t="n">
        <v>0.5</v>
      </c>
      <c r="S435" s="3" t="n">
        <f aca="false">MATCH(TRUE(),INDEX(ISBLANK(T436:$AMJ436),0,0),0)-1</f>
        <v>0</v>
      </c>
      <c r="T435" s="8"/>
    </row>
    <row r="436" customFormat="false" ht="15.8" hidden="false" customHeight="false" outlineLevel="0" collapsed="false">
      <c r="A436" s="0"/>
      <c r="B436" s="0"/>
      <c r="C436" s="0"/>
      <c r="G436" s="0"/>
      <c r="H436" s="8" t="s">
        <v>188</v>
      </c>
      <c r="K436" s="8"/>
      <c r="T436" s="8"/>
    </row>
    <row r="437" customFormat="false" ht="15.8" hidden="false" customHeight="false" outlineLevel="0" collapsed="false">
      <c r="A437" s="0"/>
      <c r="B437" s="0"/>
      <c r="C437" s="0"/>
      <c r="G437" s="0"/>
      <c r="H437" s="11" t="n">
        <v>4</v>
      </c>
      <c r="K437" s="8"/>
    </row>
    <row r="438" customFormat="false" ht="41" hidden="false" customHeight="false" outlineLevel="0" collapsed="false">
      <c r="A438" s="16" t="s">
        <v>19</v>
      </c>
      <c r="B438" s="16" t="s">
        <v>170</v>
      </c>
      <c r="C438" s="16" t="s">
        <v>171</v>
      </c>
      <c r="D438" s="16" t="s">
        <v>172</v>
      </c>
      <c r="E438" s="16" t="s">
        <v>173</v>
      </c>
      <c r="G438" s="16" t="s">
        <v>174</v>
      </c>
      <c r="H438" s="16" t="s">
        <v>175</v>
      </c>
      <c r="J438" s="16" t="s">
        <v>176</v>
      </c>
      <c r="K438" s="16" t="s">
        <v>177</v>
      </c>
      <c r="L438" s="16" t="s">
        <v>178</v>
      </c>
      <c r="M438" s="16" t="s">
        <v>179</v>
      </c>
      <c r="N438" s="16" t="s">
        <v>180</v>
      </c>
      <c r="O438" s="16" t="s">
        <v>181</v>
      </c>
      <c r="P438" s="16" t="s">
        <v>182</v>
      </c>
      <c r="Q438" s="16" t="s">
        <v>183</v>
      </c>
      <c r="S438" s="16" t="s">
        <v>184</v>
      </c>
      <c r="T438" s="16" t="s">
        <v>185</v>
      </c>
    </row>
    <row r="439" customFormat="false" ht="15.8" hidden="false" customHeight="false" outlineLevel="0" collapsed="false">
      <c r="A439" s="10" t="s">
        <v>202</v>
      </c>
      <c r="B439" s="10" t="s">
        <v>112</v>
      </c>
      <c r="C439" s="10" t="s">
        <v>114</v>
      </c>
      <c r="D439" s="11" t="n">
        <v>12</v>
      </c>
      <c r="E439" s="11" t="n">
        <v>0</v>
      </c>
      <c r="G439" s="3" t="n">
        <f aca="false">MATCH(TRUE(),INDEX(ISBLANK(H440:$AMJ440),0,0),0)-1</f>
        <v>1</v>
      </c>
      <c r="H439" s="8" t="s">
        <v>187</v>
      </c>
      <c r="J439" s="3" t="n">
        <f aca="false">MATCH(TRUE(),INDEX(ISBLANK(K440:$AMJ440),0,0),0)-1</f>
        <v>0</v>
      </c>
      <c r="K439" s="8"/>
      <c r="L439" s="17"/>
      <c r="M439" s="13" t="s">
        <v>11</v>
      </c>
      <c r="N439" s="17" t="n">
        <v>1</v>
      </c>
      <c r="O439" s="13" t="s">
        <v>11</v>
      </c>
      <c r="P439" s="3" t="n">
        <f aca="false">MATCH(TRUE(),INDEX(ISBLANK(Q439:$AMJ439),0,0),0)-1</f>
        <v>1</v>
      </c>
      <c r="Q439" s="18" t="n">
        <v>0.5</v>
      </c>
      <c r="S439" s="3" t="n">
        <f aca="false">MATCH(TRUE(),INDEX(ISBLANK(T440:$AMJ440),0,0),0)-1</f>
        <v>0</v>
      </c>
      <c r="T439" s="8"/>
    </row>
    <row r="440" customFormat="false" ht="15.8" hidden="false" customHeight="false" outlineLevel="0" collapsed="false">
      <c r="A440" s="0"/>
      <c r="B440" s="0"/>
      <c r="C440" s="0"/>
      <c r="G440" s="0"/>
      <c r="H440" s="8" t="s">
        <v>188</v>
      </c>
      <c r="K440" s="8"/>
      <c r="T440" s="8"/>
    </row>
    <row r="441" customFormat="false" ht="15.8" hidden="false" customHeight="false" outlineLevel="0" collapsed="false">
      <c r="A441" s="0"/>
      <c r="B441" s="0"/>
      <c r="C441" s="0"/>
      <c r="G441" s="0"/>
      <c r="H441" s="11" t="n">
        <v>6</v>
      </c>
      <c r="K441" s="8"/>
    </row>
    <row r="442" customFormat="false" ht="41" hidden="false" customHeight="false" outlineLevel="0" collapsed="false">
      <c r="A442" s="16" t="s">
        <v>19</v>
      </c>
      <c r="B442" s="16" t="s">
        <v>170</v>
      </c>
      <c r="C442" s="16" t="s">
        <v>171</v>
      </c>
      <c r="D442" s="16" t="s">
        <v>172</v>
      </c>
      <c r="E442" s="16" t="s">
        <v>173</v>
      </c>
      <c r="G442" s="16" t="s">
        <v>174</v>
      </c>
      <c r="H442" s="16" t="s">
        <v>175</v>
      </c>
      <c r="J442" s="16" t="s">
        <v>176</v>
      </c>
      <c r="K442" s="16" t="s">
        <v>177</v>
      </c>
      <c r="L442" s="16" t="s">
        <v>178</v>
      </c>
      <c r="M442" s="16" t="s">
        <v>179</v>
      </c>
      <c r="N442" s="16" t="s">
        <v>180</v>
      </c>
      <c r="O442" s="16" t="s">
        <v>181</v>
      </c>
      <c r="P442" s="16" t="s">
        <v>182</v>
      </c>
      <c r="Q442" s="16" t="s">
        <v>183</v>
      </c>
      <c r="S442" s="16" t="s">
        <v>184</v>
      </c>
      <c r="T442" s="16" t="s">
        <v>185</v>
      </c>
    </row>
    <row r="443" customFormat="false" ht="15.8" hidden="false" customHeight="false" outlineLevel="0" collapsed="false">
      <c r="A443" s="10" t="s">
        <v>202</v>
      </c>
      <c r="B443" s="10" t="s">
        <v>124</v>
      </c>
      <c r="C443" s="10" t="s">
        <v>126</v>
      </c>
      <c r="D443" s="11" t="n">
        <v>12</v>
      </c>
      <c r="E443" s="11" t="n">
        <v>0</v>
      </c>
      <c r="G443" s="3" t="n">
        <f aca="false">MATCH(TRUE(),INDEX(ISBLANK(H444:$AMJ444),0,0),0)-1</f>
        <v>1</v>
      </c>
      <c r="H443" s="8" t="s">
        <v>187</v>
      </c>
      <c r="J443" s="3" t="n">
        <f aca="false">MATCH(TRUE(),INDEX(ISBLANK(K444:$AMJ444),0,0),0)-1</f>
        <v>0</v>
      </c>
      <c r="K443" s="8"/>
      <c r="L443" s="17"/>
      <c r="M443" s="13" t="s">
        <v>11</v>
      </c>
      <c r="N443" s="17" t="n">
        <v>1</v>
      </c>
      <c r="O443" s="13" t="s">
        <v>11</v>
      </c>
      <c r="P443" s="3" t="n">
        <f aca="false">MATCH(TRUE(),INDEX(ISBLANK(Q443:$AMJ443),0,0),0)-1</f>
        <v>1</v>
      </c>
      <c r="Q443" s="18" t="n">
        <v>0.5</v>
      </c>
      <c r="S443" s="3" t="n">
        <f aca="false">MATCH(TRUE(),INDEX(ISBLANK(T444:$AMJ444),0,0),0)-1</f>
        <v>0</v>
      </c>
      <c r="T443" s="8"/>
    </row>
    <row r="444" customFormat="false" ht="15.8" hidden="false" customHeight="false" outlineLevel="0" collapsed="false">
      <c r="A444" s="0"/>
      <c r="B444" s="0"/>
      <c r="C444" s="0"/>
      <c r="G444" s="0"/>
      <c r="H444" s="8" t="s">
        <v>188</v>
      </c>
      <c r="K444" s="8"/>
      <c r="T444" s="8"/>
    </row>
    <row r="445" customFormat="false" ht="15.8" hidden="false" customHeight="false" outlineLevel="0" collapsed="false">
      <c r="A445" s="0"/>
      <c r="B445" s="0"/>
      <c r="C445" s="0"/>
      <c r="G445" s="0"/>
      <c r="H445" s="11" t="n">
        <v>4</v>
      </c>
      <c r="K445" s="8"/>
    </row>
    <row r="446" customFormat="false" ht="41" hidden="false" customHeight="false" outlineLevel="0" collapsed="false">
      <c r="A446" s="16" t="s">
        <v>19</v>
      </c>
      <c r="B446" s="16" t="s">
        <v>170</v>
      </c>
      <c r="C446" s="16" t="s">
        <v>171</v>
      </c>
      <c r="D446" s="16" t="s">
        <v>172</v>
      </c>
      <c r="E446" s="16" t="s">
        <v>173</v>
      </c>
      <c r="G446" s="16" t="s">
        <v>174</v>
      </c>
      <c r="H446" s="16" t="s">
        <v>175</v>
      </c>
      <c r="J446" s="16" t="s">
        <v>176</v>
      </c>
      <c r="K446" s="16" t="s">
        <v>177</v>
      </c>
      <c r="L446" s="16" t="s">
        <v>178</v>
      </c>
      <c r="M446" s="16" t="s">
        <v>179</v>
      </c>
      <c r="N446" s="16" t="s">
        <v>180</v>
      </c>
      <c r="O446" s="16" t="s">
        <v>181</v>
      </c>
      <c r="P446" s="16" t="s">
        <v>182</v>
      </c>
      <c r="Q446" s="16" t="s">
        <v>183</v>
      </c>
      <c r="S446" s="16" t="s">
        <v>184</v>
      </c>
      <c r="T446" s="16" t="s">
        <v>185</v>
      </c>
    </row>
    <row r="447" customFormat="false" ht="15.8" hidden="false" customHeight="false" outlineLevel="0" collapsed="false">
      <c r="A447" s="10" t="s">
        <v>202</v>
      </c>
      <c r="B447" s="10" t="s">
        <v>130</v>
      </c>
      <c r="C447" s="10" t="s">
        <v>132</v>
      </c>
      <c r="D447" s="11" t="n">
        <v>12</v>
      </c>
      <c r="E447" s="11" t="n">
        <v>0</v>
      </c>
      <c r="G447" s="3" t="n">
        <f aca="false">MATCH(TRUE(),INDEX(ISBLANK(H448:$AMJ448),0,0),0)-1</f>
        <v>1</v>
      </c>
      <c r="H447" s="8" t="s">
        <v>187</v>
      </c>
      <c r="J447" s="3" t="n">
        <f aca="false">MATCH(TRUE(),INDEX(ISBLANK(K448:$AMJ448),0,0),0)-1</f>
        <v>0</v>
      </c>
      <c r="K447" s="8"/>
      <c r="L447" s="17"/>
      <c r="M447" s="13" t="s">
        <v>11</v>
      </c>
      <c r="N447" s="17" t="n">
        <v>1</v>
      </c>
      <c r="O447" s="13" t="s">
        <v>11</v>
      </c>
      <c r="P447" s="3" t="n">
        <f aca="false">MATCH(TRUE(),INDEX(ISBLANK(Q447:$AMJ447),0,0),0)-1</f>
        <v>1</v>
      </c>
      <c r="Q447" s="18" t="n">
        <v>0.5</v>
      </c>
      <c r="S447" s="3" t="n">
        <f aca="false">MATCH(TRUE(),INDEX(ISBLANK(T448:$AMJ448),0,0),0)-1</f>
        <v>0</v>
      </c>
      <c r="T447" s="8"/>
    </row>
    <row r="448" customFormat="false" ht="15.8" hidden="false" customHeight="false" outlineLevel="0" collapsed="false">
      <c r="A448" s="0"/>
      <c r="B448" s="0"/>
      <c r="C448" s="0"/>
      <c r="G448" s="0"/>
      <c r="H448" s="8" t="s">
        <v>188</v>
      </c>
      <c r="K448" s="8"/>
      <c r="T448" s="8"/>
    </row>
    <row r="449" customFormat="false" ht="15.8" hidden="false" customHeight="false" outlineLevel="0" collapsed="false">
      <c r="A449" s="0"/>
      <c r="B449" s="0"/>
      <c r="C449" s="0"/>
      <c r="G449" s="0"/>
      <c r="H449" s="11" t="n">
        <v>4</v>
      </c>
      <c r="K449" s="8"/>
    </row>
    <row r="450" customFormat="false" ht="41" hidden="false" customHeight="false" outlineLevel="0" collapsed="false">
      <c r="A450" s="16" t="s">
        <v>19</v>
      </c>
      <c r="B450" s="16" t="s">
        <v>170</v>
      </c>
      <c r="C450" s="16" t="s">
        <v>171</v>
      </c>
      <c r="D450" s="16" t="s">
        <v>172</v>
      </c>
      <c r="E450" s="16" t="s">
        <v>173</v>
      </c>
      <c r="G450" s="16" t="s">
        <v>174</v>
      </c>
      <c r="H450" s="16" t="s">
        <v>175</v>
      </c>
      <c r="J450" s="16" t="s">
        <v>176</v>
      </c>
      <c r="K450" s="16" t="s">
        <v>177</v>
      </c>
      <c r="L450" s="16" t="s">
        <v>178</v>
      </c>
      <c r="M450" s="16" t="s">
        <v>179</v>
      </c>
      <c r="N450" s="16" t="s">
        <v>180</v>
      </c>
      <c r="O450" s="16" t="s">
        <v>181</v>
      </c>
      <c r="P450" s="16" t="s">
        <v>182</v>
      </c>
      <c r="Q450" s="16" t="s">
        <v>183</v>
      </c>
      <c r="S450" s="16" t="s">
        <v>184</v>
      </c>
      <c r="T450" s="16" t="s">
        <v>185</v>
      </c>
    </row>
    <row r="451" customFormat="false" ht="15.8" hidden="false" customHeight="false" outlineLevel="0" collapsed="false">
      <c r="A451" s="10" t="s">
        <v>202</v>
      </c>
      <c r="B451" s="10" t="s">
        <v>136</v>
      </c>
      <c r="C451" s="10" t="s">
        <v>138</v>
      </c>
      <c r="D451" s="11" t="n">
        <v>12</v>
      </c>
      <c r="E451" s="11" t="n">
        <v>0</v>
      </c>
      <c r="G451" s="3" t="n">
        <f aca="false">MATCH(TRUE(),INDEX(ISBLANK(H452:$AMJ452),0,0),0)-1</f>
        <v>1</v>
      </c>
      <c r="H451" s="8" t="s">
        <v>187</v>
      </c>
      <c r="J451" s="3" t="n">
        <f aca="false">MATCH(TRUE(),INDEX(ISBLANK(K452:$AMJ452),0,0),0)-1</f>
        <v>0</v>
      </c>
      <c r="K451" s="8"/>
      <c r="L451" s="17"/>
      <c r="M451" s="13" t="s">
        <v>11</v>
      </c>
      <c r="N451" s="17" t="n">
        <v>1</v>
      </c>
      <c r="O451" s="13" t="s">
        <v>11</v>
      </c>
      <c r="P451" s="3" t="n">
        <f aca="false">MATCH(TRUE(),INDEX(ISBLANK(Q451:$AMJ451),0,0),0)-1</f>
        <v>1</v>
      </c>
      <c r="Q451" s="18" t="n">
        <v>0.5</v>
      </c>
      <c r="S451" s="3" t="n">
        <f aca="false">MATCH(TRUE(),INDEX(ISBLANK(T452:$AMJ452),0,0),0)-1</f>
        <v>0</v>
      </c>
      <c r="T451" s="8"/>
    </row>
    <row r="452" customFormat="false" ht="15.8" hidden="false" customHeight="false" outlineLevel="0" collapsed="false">
      <c r="A452" s="0"/>
      <c r="B452" s="0"/>
      <c r="C452" s="0"/>
      <c r="G452" s="0"/>
      <c r="H452" s="8" t="s">
        <v>188</v>
      </c>
      <c r="K452" s="8"/>
      <c r="T452" s="8"/>
    </row>
    <row r="453" customFormat="false" ht="15.8" hidden="false" customHeight="false" outlineLevel="0" collapsed="false">
      <c r="A453" s="0"/>
      <c r="B453" s="0"/>
      <c r="C453" s="0"/>
      <c r="G453" s="0"/>
      <c r="H453" s="11" t="n">
        <v>19</v>
      </c>
      <c r="K453" s="8"/>
    </row>
    <row r="454" customFormat="false" ht="41" hidden="false" customHeight="false" outlineLevel="0" collapsed="false">
      <c r="A454" s="16" t="s">
        <v>19</v>
      </c>
      <c r="B454" s="16" t="s">
        <v>170</v>
      </c>
      <c r="C454" s="16" t="s">
        <v>171</v>
      </c>
      <c r="D454" s="16" t="s">
        <v>172</v>
      </c>
      <c r="E454" s="16" t="s">
        <v>173</v>
      </c>
      <c r="G454" s="16" t="s">
        <v>174</v>
      </c>
      <c r="H454" s="16" t="s">
        <v>175</v>
      </c>
      <c r="J454" s="16" t="s">
        <v>176</v>
      </c>
      <c r="K454" s="16" t="s">
        <v>177</v>
      </c>
      <c r="L454" s="16" t="s">
        <v>178</v>
      </c>
      <c r="M454" s="16" t="s">
        <v>179</v>
      </c>
      <c r="N454" s="16" t="s">
        <v>180</v>
      </c>
      <c r="O454" s="16" t="s">
        <v>181</v>
      </c>
      <c r="P454" s="16" t="s">
        <v>182</v>
      </c>
      <c r="Q454" s="16" t="s">
        <v>183</v>
      </c>
      <c r="S454" s="16" t="s">
        <v>184</v>
      </c>
      <c r="T454" s="16" t="s">
        <v>185</v>
      </c>
    </row>
    <row r="455" customFormat="false" ht="15.8" hidden="false" customHeight="false" outlineLevel="0" collapsed="false">
      <c r="A455" s="10" t="s">
        <v>202</v>
      </c>
      <c r="B455" s="10" t="s">
        <v>148</v>
      </c>
      <c r="C455" s="10" t="s">
        <v>150</v>
      </c>
      <c r="D455" s="11" t="n">
        <v>12</v>
      </c>
      <c r="E455" s="11" t="n">
        <v>0</v>
      </c>
      <c r="G455" s="3" t="n">
        <f aca="false">MATCH(TRUE(),INDEX(ISBLANK(H456:$AMJ456),0,0),0)-1</f>
        <v>1</v>
      </c>
      <c r="H455" s="8" t="s">
        <v>187</v>
      </c>
      <c r="J455" s="3" t="n">
        <f aca="false">MATCH(TRUE(),INDEX(ISBLANK(K456:$AMJ456),0,0),0)-1</f>
        <v>0</v>
      </c>
      <c r="K455" s="8"/>
      <c r="L455" s="17"/>
      <c r="M455" s="13" t="s">
        <v>11</v>
      </c>
      <c r="N455" s="17" t="n">
        <v>1</v>
      </c>
      <c r="O455" s="13" t="s">
        <v>11</v>
      </c>
      <c r="P455" s="3" t="n">
        <f aca="false">MATCH(TRUE(),INDEX(ISBLANK(Q455:$AMJ455),0,0),0)-1</f>
        <v>1</v>
      </c>
      <c r="Q455" s="18" t="n">
        <v>0.5</v>
      </c>
      <c r="S455" s="3" t="n">
        <f aca="false">MATCH(TRUE(),INDEX(ISBLANK(T456:$AMJ456),0,0),0)-1</f>
        <v>0</v>
      </c>
      <c r="T455" s="8"/>
    </row>
    <row r="456" customFormat="false" ht="15.8" hidden="false" customHeight="false" outlineLevel="0" collapsed="false">
      <c r="A456" s="0"/>
      <c r="B456" s="0"/>
      <c r="C456" s="0"/>
      <c r="G456" s="0"/>
      <c r="H456" s="8" t="s">
        <v>188</v>
      </c>
      <c r="K456" s="8"/>
      <c r="T456" s="8"/>
    </row>
    <row r="457" customFormat="false" ht="15.8" hidden="false" customHeight="false" outlineLevel="0" collapsed="false">
      <c r="A457" s="0"/>
      <c r="B457" s="0"/>
      <c r="C457" s="0"/>
      <c r="G457" s="0"/>
      <c r="H457" s="11" t="n">
        <v>6</v>
      </c>
      <c r="K457" s="8"/>
    </row>
    <row r="458" customFormat="false" ht="41" hidden="false" customHeight="false" outlineLevel="0" collapsed="false">
      <c r="A458" s="16" t="s">
        <v>19</v>
      </c>
      <c r="B458" s="16" t="s">
        <v>170</v>
      </c>
      <c r="C458" s="16" t="s">
        <v>171</v>
      </c>
      <c r="D458" s="16" t="s">
        <v>172</v>
      </c>
      <c r="E458" s="16" t="s">
        <v>173</v>
      </c>
      <c r="G458" s="16" t="s">
        <v>174</v>
      </c>
      <c r="H458" s="16" t="s">
        <v>175</v>
      </c>
      <c r="J458" s="16" t="s">
        <v>176</v>
      </c>
      <c r="K458" s="16" t="s">
        <v>177</v>
      </c>
      <c r="L458" s="16" t="s">
        <v>178</v>
      </c>
      <c r="M458" s="16" t="s">
        <v>179</v>
      </c>
      <c r="N458" s="16" t="s">
        <v>180</v>
      </c>
      <c r="O458" s="16" t="s">
        <v>181</v>
      </c>
      <c r="P458" s="16" t="s">
        <v>182</v>
      </c>
      <c r="Q458" s="16" t="s">
        <v>183</v>
      </c>
      <c r="S458" s="16" t="s">
        <v>184</v>
      </c>
      <c r="T458" s="16" t="s">
        <v>185</v>
      </c>
    </row>
    <row r="459" customFormat="false" ht="15.8" hidden="false" customHeight="false" outlineLevel="0" collapsed="false">
      <c r="A459" s="10" t="s">
        <v>202</v>
      </c>
      <c r="B459" s="10" t="s">
        <v>154</v>
      </c>
      <c r="C459" s="10" t="s">
        <v>156</v>
      </c>
      <c r="D459" s="11" t="n">
        <v>12</v>
      </c>
      <c r="E459" s="11" t="n">
        <v>0</v>
      </c>
      <c r="G459" s="3" t="n">
        <f aca="false">MATCH(TRUE(),INDEX(ISBLANK(H460:$AMJ460),0,0),0)-1</f>
        <v>1</v>
      </c>
      <c r="H459" s="8" t="s">
        <v>187</v>
      </c>
      <c r="J459" s="3" t="n">
        <f aca="false">MATCH(TRUE(),INDEX(ISBLANK(K460:$AMJ460),0,0),0)-1</f>
        <v>0</v>
      </c>
      <c r="K459" s="8"/>
      <c r="L459" s="17"/>
      <c r="M459" s="13" t="s">
        <v>11</v>
      </c>
      <c r="N459" s="17" t="n">
        <v>1</v>
      </c>
      <c r="O459" s="13" t="s">
        <v>11</v>
      </c>
      <c r="P459" s="3" t="n">
        <f aca="false">MATCH(TRUE(),INDEX(ISBLANK(Q459:$AMJ459),0,0),0)-1</f>
        <v>1</v>
      </c>
      <c r="Q459" s="18" t="n">
        <v>0.5</v>
      </c>
      <c r="S459" s="3" t="n">
        <f aca="false">MATCH(TRUE(),INDEX(ISBLANK(T460:$AMJ460),0,0),0)-1</f>
        <v>0</v>
      </c>
      <c r="T459" s="8"/>
    </row>
    <row r="460" customFormat="false" ht="15.8" hidden="false" customHeight="false" outlineLevel="0" collapsed="false">
      <c r="A460" s="0"/>
      <c r="B460" s="0"/>
      <c r="C460" s="0"/>
      <c r="G460" s="0"/>
      <c r="H460" s="8" t="s">
        <v>188</v>
      </c>
      <c r="K460" s="8"/>
      <c r="T460" s="8"/>
    </row>
    <row r="461" customFormat="false" ht="15.8" hidden="false" customHeight="false" outlineLevel="0" collapsed="false">
      <c r="A461" s="0"/>
      <c r="B461" s="0"/>
      <c r="C461" s="0"/>
      <c r="G461" s="0"/>
      <c r="H461" s="11" t="n">
        <v>6</v>
      </c>
      <c r="K461" s="8"/>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conditionalFormatting sqref="O7 P10 O15 O19 P22 O27 O31 P34 O39 O43 O47 P50 O55 O59 P62 O67 O71 P74 O79 O83 P86 O91 O95 P98 O103 O107 O111 P114 O119 O123 P126 O131 O135 P138 P150 P162 P178 P190 P202 O139 O143 O147 O151 O155 O159 O163 O167 O171 O175 O179 O183 O187 O191 O195 O199 O203 O207 O211 O215 O219 O223 O227 O231 O235 O239 O243 O247 O251 O255 O259 O263 O267 O271 O275 O279 O283 O287 O291 O295 O299 P302 O307 O311 P314 O319 O323 P326 O331 O335 P338 O343 O347 P350 O355 O359 O363 O367 O371 O375 O379 O383 O387 O391 O395 O399 P402 O407 O411 P414 O419 O423 P426 O431 O435 O439 P442 O447 O451 P454 P458">
    <cfRule type="expression" priority="4" aboveAverage="0" equalAverage="0" bottom="0" percent="0" rank="0" text="" dxfId="0">
      <formula>ISBLANK(N7)</formula>
    </cfRule>
  </conditionalFormatting>
  <conditionalFormatting sqref="O11 O23 O35 O51 O63 O75 O87 O99 O115 O127 O303 O315 O327 O339 O351 O403 O415 O427 O443 O455 O459">
    <cfRule type="expression" priority="5" aboveAverage="0" equalAverage="0" bottom="0" percent="0" rank="0" text="" dxfId="0">
      <formula>ISBLANK(N11)</formula>
    </cfRule>
  </conditionalFormatting>
  <conditionalFormatting sqref="M7 M11 M15 M19 M23 M27 M31 M35 M39 M43 M47 M51 M55 M59 M63 M67 M71 M75 M79 M83 M87 M91 M95 M99 M103 M107 M111 M115 M119 M123 M127 M131 M135 M139 M143 M147 M151 M155 M159 M163 M167 M171 M175 M179 M183 M187 M191 M195 M199 M203 M207 M211 M215 M219 M223 M227 M231 M235 M239 M243 M247 M251 M255 M259 M263 M267 M271 M275 M279 M283 M287 M291 M295 M299 M303 M307 M311 M315 M319 M323 M327 M331 M335 M339 M343 M347 M351 M355 M359 M363 M367 M371 M375 M379 M383 M387 M391 M395 M399 M403 M407 M411 M415 M419 M423 M427 M431 M435 M439 M443 M447 M451 M455 M459">
    <cfRule type="expression" priority="6" aboveAverage="0" equalAverage="0" bottom="0" percent="0" rank="0" text="" dxfId="0">
      <formula>OR(ISBLANK(L7),L7=0)</formula>
    </cfRule>
  </conditionalFormatting>
  <conditionalFormatting sqref="P11 P23 P35 P51 P63 P75 P87 P99 P115 P127 P303 P315 P327 P339 P351 P403 P415 P427 P443 P455 P459">
    <cfRule type="cellIs" priority="7" operator="equal" aboveAverage="0" equalAverage="0" bottom="0" percent="0" rank="0" text="" dxfId="1">
      <formula>0</formula>
    </cfRule>
  </conditionalFormatting>
  <conditionalFormatting sqref="P7 P15 P19 P27 P31 P39 P43 P47 P55 P59 P67 P71 P79 P83 P91 P95 P103 P107 P111 P119 P123 P131 P135 P139 P143 P147 P151 P155 P159 P163 P167 P171 P175 P179 P183 P187 P191 P195 P199 P203 P207 P211 P215 P219 P223 P227 P231 P235 P239 P243 P247 P251 P255 P259 P263 P267 P271 P275 P279 P283 P287 P291 P295 P299 P307 P311 P319 P323 P331 P335 P343 P347 P355 P359 P363 P367 P371 P375 P379 P383 P387 P391 P395 P399 P407 P411 P419 P423 P431 P435 P439 P447 P451">
    <cfRule type="cellIs" priority="8" operator="equal" aboveAverage="0" equalAverage="0" bottom="0" percent="0" rank="0" text="" dxfId="1">
      <formula>0</formula>
    </cfRule>
  </conditionalFormatting>
  <dataValidations count="1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M7 O7 M11 O11 M15 O15 M19 O19 M23 O23 M27 O27 M31 O31 M35 O35 M39 O39 M43 O43 M47 O47 M51 O51 M55 O55 M59 O59 M63 O63 M67 O67 M71 O71 M75 O75 M79 O79 M83 O83 M87 O87 M91 O91 M95 O95 M99 O99 M103 O103 M107 O107 M111 O111 M115 O115 M119 O119 M123 O123 M127 O127 M131 O131 M135 O135 M139 O139 M143 O143 M147 O147 M151 O151 M155 O155 M159 O159 M163 O163 M167 O167 M171 O171 M175 O175 M179 O179 M183 O183 M187 O187 M191 O191 M195 O195 M199 O199 M203 O203 M207 O207 M211 O211 M215 O215 M219 O219 M223 O223 M227 O227 M231 O231 M235 O235 M239 O239 M243 O243 M247 O247 M251 O251 M255 O255 M259 O259 M263 O263 M267 O267 M271 O271 M275 O275 M279 O279 M283 O283 M287 O287 M291 O291 M295 O295 M299 O299 M303 O303 M307 O307 M311 O311 M315 O315 M319 O319 M323 O323 M327 O327 M331 O331 M335 O335 M339 O339 M343 O343 M347 O347 M351 O351 M355 O355 M359 O359 M363 O363 M367 O367 M371 O371 M375 O375 M379 O379 M383 O383 M387 O387 M391 O391 M395 O395 M399 O399 M403 O403 M407 O407 M411 O411 M415 O415 M419 O419 M423 O423 M427 O427 M431 O431 M435 O435 M439 O439 M443 O443 M447 O447 M451 O451 M455 O455 M459 O459" type="list">
      <formula1>Misc!$B$1:$B$2</formula1>
      <formula2>0</formula2>
    </dataValidation>
    <dataValidation allowBlank="false" operator="greaterThan" showDropDown="false" showErrorMessage="true" showInputMessage="false" sqref="D7 D11 D15 D19 D23 D27 D31 D35 D39 D43 D47 D51 D55 D59 D63 D67 D71 D75 D79 D83 D87 D91 D95 D99 D103 D107 D111 D115 D119 D123 D127 D131 D135 D139 D143 D147 D151 D155 D159 D163 D167 D171 D175 D179 D183 D187 D191 D195 D199 D203 D207 D211 D215 D219 D223 D227 D231 D235 D239 D243 D247 D251 D255 D259 D263 D267 D271 D275 D279 D283 D287 D291 D295 D299 D303 D307 D311 D315 D319 D323 D327 D331 D335 D339 D343 D347 D351 D355 D359 D363 D367 D371 D375 D379 D383 D387 D391 D395 D399 D403 D407 D411 D415 D419 D423 D427 D431 D435 D439 D443 D447 D451 D455 D459" type="decimal">
      <formula1>0</formula1>
      <formula2>0</formula2>
    </dataValidation>
    <dataValidation allowBlank="true" operator="between" showDropDown="false" showErrorMessage="true" showInputMessage="false" sqref="E7 E11 E15 E19 E23 E27 E31 E35 E39 E43 E47 E51 E55 E59 E63 E67 E71 E75 E79 E83 E87 E91 E95 E99 E103 E107 E111 E115 E119 E123 E127 E131 E135 E139 E143 E147 E151 E155 E159 E163 E167 E171 E175 E179 E183 E187 E191 E195 E199 E203 E207 E211 E215 E219 E223 E227 E231 E235 E239 E243 E247 E251 E255 E259 E263 E267 E271 E275 E279 E283 E287 E291 E295 E299 E303 E307 E311 E315 E319 E323 E327 E331 E335 E339 E343 E347 E351 E355 E359 E363 E367 E371 E375 E379 E383 E387 E391 E395 E399 E403 E407 E411 E415 E419 E423 E427 E431 E435 E439 E443 E447 E451 E455 E459" type="decimal">
      <formula1>0</formula1>
      <formula2>G4</formula2>
    </dataValidation>
    <dataValidation allowBlank="false" operator="equal" showDropDown="false" showErrorMessage="true" showInputMessage="false" sqref="G6:H6 A7 A8:C8 G8:G10 A9 C9 H10 A11 A12:C12 G12:G14 A13 C13 H14 A15 A16:C16 G16:G18 A17 C17 H18 A19 A20:C20 G20:G22 A21 C21 H22 A23 A24:C24 G24:G26 A25 C25 H26 A27 A28:C28 G28:G30 A29 C29 H30 A31 A32:C32 G32:G34 A33 C33 H34 A35 A36:C36 G36:G38 A37 C37 H38 A39 A40:C40 G40:G42 A41 C41 H42 A43 A44:C44 G44:G46 A45 C45 H46 A47 A48:C48 G48:G50 A49 C49 H50 A51 A52:C52 G52:G54 A53 C53 H54 A55 A56:C56 G56:G58 A57 C57 H58 A59 A60:C60 G60:G62 A61 C61 H62 A63 A64:C64 G64:G66 A65 C65 H66 A67 A68:C68 G68:G70 A69 C69 H70 A71 A72:C72 G72:G74 A73 C73 H74 A75 A76:C76 G76:G78 A77 C77 H78 A79 A80:C80 G80:G82 A81 C81 H82 A83 A84:C84 G84:G86 A85 C85 H86 A87 A88:C88 G88:G90 A89 C89 H90 A91 A92:C92 G92:G94 A93 C93 H94 A95 A96:C96 G96:G98 A97 C97 H98 A99 A100:C100 G100:G102 A101 C101 H102 A103 A104:C104 G104:G106 A105 C105 H106 A107 A108:C108 G108:G110 A109 C109 H110 A111 A112:C112 G112:G114 A113 C113 H114 A115 A116:C116 G116:G118 A117 C117 H118 A119 A120:C120 G120:G122 A121 C121 H122 A123 A124:C124 G124:G126 A125 C125 H126 A127 A128:C128 G128:G130 A129 C129 H130 A131 A132:C132 G132:G134 A133 C133 H134 A135 A136:C136 G136:G138 A137 C137 H138 A139 A140:C140 G140:G142 A141 C141 H142 A143 A144:C144 G144:G146 A145 C145 H146 A147 A148:C148 G148:G150 A149 C149 H150 A151 A152:C152 G152:G154 A153 C153 H154 A155 A156:C156 G156:G158 A157 C157 H158 A159 A160:C160 G160:G162 A161 C161 H162 A163 A164:C164 G164:G166 A165 C165 H166 A167 A168:C168 G168:G170 A169 C169 H170 A171 A172:C172 G172:G174 A173 C173 H174 A175 A176:C176 G176:G178 A177 C177 H178 A179 A180:C180 G180:G182 A181 C181 H182 A183 A184:C184 G184:G186 A185 C185 H186 A187 A188:C188 G188:G190 A189 C189 H190 A191 A192:C192 G192:G194 A193 C193 H194 A195 A196:C196 G196:G198 A197 C197 H198 A199 A200:C200 G200:G202 A201 C201 H202 A203 A204:C204 G204:G206 A205 C205 H206 A207 A208:C208 G208:G210 A209 C209 H210 A211 A212:C212 G212:G214 A213 C213 H214 A215 A216:C216 G216:G218 A217 C217 H218 A219 A220:C220 G220:G222 A221 C221 H222 A223 A224:C224 G224:G226 A225 C225 H226 A227 A228:C228 G228:G230 A229 C229 H230 A231 A232:C232 G232:G234 A233 C233 H234 A235 A236:C236 G236:G238 A237 C237 H238 A239 A240:C240 G240:G242 A241 C241 H242 A243 A244:C244 G244:G246 A245 C245 H246 A247 A248:C248 G248:G250 A249 C249 H250 A251 A252:C252 G252:G254 A253 C253 H254 A255 A256:C256 G256:G258 A257 C257 H258 A259 A260:C260 G260:G262 A261 C261 H262 A263 A264:C264 G264:G266 A265 C265 H266 A267 A268:C268 G268:G270 A269 C269 H270 A271 A272:C272 G272:G274 A273 C273 H274 A275 A276:C276 G276:G278 A277 C277 H278 A279 A280:C280 G280:G282 A281 C281 H282 A283 A284:C284 G284:G286 A285 C285 H286 A287 A288:C288 G288:G290 A289 C289 H290 A291 A292:C292 G292:G294 A293 C293 H294 A295 A296:C296 G296:G298 A297 C297 H298 A299 A300:C300 G300:G302 A301 C301 H302 A303 A304:C304 G304:G306 A305 C305 H306 A307 A308:C308 G308:G310 A309 C309 H310 A311 A312:C312 G312:G314 A313 C313 H314 A315 A316:C316 G316:G318 A317 C317 H318 A319 A320:C320 G320:G322 A321 C321 H322 A323 A324:C324 G324:G326 A325 C325 H326 A327 A328:C328 G328:G330 A329 C329 H330 A331 A332:C332 G332:G334 A333 C333 H334 A335 A336:C336 G336:G338 A337 C337 H338 A339 A340:C340 G340:G342 A341 C341 H342 A343 A344:C344 G344:G346 A345 C345 H346 A347 A348:C348 G348:G350 A349 C349 H350 A351 A352:C352 G352:G354 A353 C353 H354 A355 A356:C356 G356:G358 A357 C357 H358 A359 A360:C360 G360:G362 A361 C361 H362 A363 A364:C364 G364:G366 A365 C365 H366 A367 A368:C368 G368:G370 A369 C369 H370 A371 A372:C372 G372:G374 A373 C373 H374 A375 A376:C376 G376:G378 A377 C377 H378 A379 A380:C380 G380:G382 A381 C381 H382 A383 A384:C384 G384:G386 A385 C385 H386 A387 A388:C388 G388:G390 A389 C389 H390 A391 A392:C392 G392:G394 A393 C393 H394 A395 A396:C396 G396:G398 A397 C397 H398 A399 A400:C400 G400:G402 A401 C401 H402 A403 A404:C404 G404:G406 A405 C405 H406 A407 A408:C408 G408:G410 A409 C409 H410 A411 A412:C412 G412:G414 A413 C413 H414 A415 A416:C416 G416:G418 A417 C417 H418 A419 A420:C420 G420:G422 A421 C421 H422 A423 A424:C424 G424:G426 A425 C425 H426 A427 A428:C428 G428:G430 A429 C429 H430 A431 A432:C432 G432:G434 A433 C433 H434 A435 A436:C436 G436:G438 A437 C437 H438 A439 A440:C440 G440:G442 A441 C441 H442 A443 A444:C444 G444:G446 A445 C445 H446 A447 A448:C448 G448:G450 A449 C449 H450 A451 A452:C452 G452:G454 A453 C453 H454 A455 A456:C456 G456:G458 A457 C457 H458 A459 A460:C460 G460:G461 A461 C461" type="none">
      <formula1>OFFSET(INDIRECT(Misc!$A$8&amp;"A2"),0,0,INDIRECT(Misc!$A$5&amp;"B7"),1)</formula1>
      <formula2>0</formula2>
    </dataValidation>
    <dataValidation allowBlank="true" operator="equal" showDropDown="false" showErrorMessage="true" showInputMessage="false" sqref="B7:C7 B11:C11 B15:C15 B19:C19 B23:C23 B27:C27 B31:C31 B35:C35 B39:C39 B43:C43 B47:C47 B51:C51 B55:C55 B59:C59 B63:C63 B67:C67 B71:C71 B75:C75 B79:C79 B83:C83 B87:C87 B91:C91 B95:C95 B99:C99 B103:C103 B107:C107 B111:C111 B115:C115 B119:C119 B123:C123 B127:C127 B131:C131 B135:C135 B139:C139 B143:C143 B147:C147 B151:C151 B155:C155 B159:C159 B163:C163 B167:C167 B171:C171 B175:C175 B179:C179 B183:C183 B187:C187 B191:C191 B195:C195 B199:C199 B203:C203 B207:C207 B211:C211 B215:C215 B219:C219 B223:C223 B227:C227 B231:C231 B235:C235 B239:C239 B243:C243 B247:C247 B251:C251 B255:C255 B259:C259 B263:C263 B267:C267 B271:C271 B275:C275 B279:C279 B283:C283 B287:C287 B291:C291 B295:C295 B299:C299 B303:C303 B307:C307 B311:C311 B315:C315 B319:C319 B323:C323 B327:C327 B331:C331 B335:C335 B339:C339 B343:C343 B347:C347 B351:C351 B355:C355 B359:C359 B363:C363 B367:C367 B371:C371 B375:C375 B379:C379 B383:C383 B387:C387 B391:C391 B395:C395 B399:C399 B403:C403 B407:C407 B411:C411 B415:C415 B419:C419 B423:C423 B427:C427 B431:C431 B435:C435 B439:C439 B443:C443 B447:C447 B451:C451 B455:C455 B459:C459" type="list">
      <formula1>OFFSET(States!$A$7,0,0,States!$B$4)</formula1>
      <formula2>0</formula2>
    </dataValidation>
    <dataValidation allowBlank="true" operator="greaterThanOrEqual" showDropDown="false" showErrorMessage="true" showInputMessage="false" sqref="H9 H13 H17 H21 H25 H29 H33 H37 H41 H45 H49 H53 H57 H61 H65 H69 H73 H77 H81 H85 H89 H93 H97 H101 H105 H109 H113 H117 H121 H125 H129 H133 H137 H141 H145 H149 H153 H157 H161 H165 H169 H173 H177 H181 H185 H189 H193 H197 H201 H205 H209 H213 H217 H221 H225 H229 H233 H237 H241 H245 H249 H253 H257 H261 H265 H269 H273 H277 H281 H285 H289 H293 H297 H301 H305 H309 H313 H317 H321 H325 H329 H333 H337 H341 H345 H349 H353 H357 H361 H365 H369 H373 H377 H381 H385 H389 H393 H397 H401 H405 H409 H413 H417 H421 H425 H429 H433 H437 H441 H445 H449 H453 H457 H461" type="decimal">
      <formula1>0</formula1>
      <formula2>0</formula2>
    </dataValidation>
    <dataValidation allowBlank="true" operator="equal" showDropDown="false" showErrorMessage="true" showInputMessage="false" sqref="H8 H12 H16 H20 H24 H28 H32 H36 H40 H44 H48 H52 H56 H60 H64 H68 H72 H76 H80 H84 H88 H92 H96 H100 H104 H108 H112 H116 H120 H124 H128 H132 H136 H140 H144 H148 H152 H156 H160 H164 H168 H172 H176 H180 H184 H188 H192 H196 H200 H204 H208 H212 H216 H220 H224 H228 H232 H236 H240 H244 H248 H252 H256 H260 H264 H268 H272 H276 H280 H284 H288 H292 H296 H300 H304 H308 H312 H316 H320 H324 H328 H332 H336 H340 H344 H348 H352 H356 H360 H364 H368 H372 H376 H380 H384 H388 H392 H396 H400 H404 H408 H412 H416 H420 H424 H428 H432 H436 H440 H444 H448 H452 H456 H460" type="list">
      <formula1>Misc!$C$3:$C$8</formula1>
      <formula2>0</formula2>
    </dataValidation>
    <dataValidation allowBlank="true" operator="equal" showDropDown="false" showErrorMessage="true" showInputMessage="false" sqref="H7 H11 H15 H19 H23 H27 H31 H35 H39 H43 H47 H51 H55 H59 H63 H67 H71 H75 H79 H83 H87 H91 H95 H99 H103 H107 H111 H115 H119 H123 H127 H131 H135 H139 H143 H147 H151 H155 H159 H163 H167 H171 H175 H179 H183 H187 H191 H195 H199 H203 H207 H211 H215 H219 H223 H227 H231 H235 H239 H243 H247 H251 H255 H259 H263 H267 H271 H275 H279 H283 H287 H291 H295 H299 H303 H307 H311 H315 H319 H323 H327 H331 H335 H339 H343 H347 H351 H355 H359 H363 H367 H371 H375 H379 H383 H387 H391 H395 H399 H403 H407 H411 H415 H419 H423 H427 H431 H435 H439 H443 H447 H451 H455 H459" type="list">
      <formula1>"age,tenure,time in state"</formula1>
      <formula2>0</formula2>
    </dataValidation>
    <dataValidation allowBlank="true" operator="equal" showDropDown="false" showErrorMessage="true" showInputMessage="false" sqref="K8 K12 K16 K20 K24 K28 K32 K36 K40 K44 K48 K52 K56 K60 K64 K68 K72 K76 K80 K84 K88 K92 K96 K100 K104 K108 K112 K116 K120 K124 K128 K132 K136 K140 K144 K148 K152 K156 K160 K164 K168 K172 K176 K180 K184 K188 K192 K196 K200 K204 K208 K212 K216 K220 K224 K228 K232 K236 K240 K244 K248 K252 K256 K260 K264 K268 K272 K276 K280 K284 K288 K292 K296 K300 K304 K308 K312 K316 K320 K324 K328 K332 K336 K340 K344 K348 K352 K356 K360 K364 K368 K372 K376 K380 K384 K388 K392 K396 K400 K404 K408 K412 K416 K420 K424 K428 K432 K436 K440 K444 K448 K452 K456 K460" type="list">
      <formula1>Misc!$C$1:$C$4</formula1>
      <formula2>0</formula2>
    </dataValidation>
    <dataValidation allowBlank="true" operator="equal" showDropDown="false" showErrorMessage="true" showInputMessage="false" sqref="T7 K11 T11 T15 T19 K23 T23 T27 T31 K35 T35 T39 T43 T47 K51 T51 T55 T59 K63 T63 T67 T71 K75 T75 T79 T83 K87 T87 T91 T95 K99 T99 T103 T107 T111 K115 T115 T119 T123 K127 T127 T131 T135 K139 T139 T143 T147 K151 T151 T155 T159 K163 T163 T167 T171 T175 K179 T179 T183 T187 K191 T191 T195 T199 K203 T203 T207 T211 T215 T219 T223 T227 T231 T235 T239 T243 T247 T251 T255 T259 T263 T267 T271 T275 T279 T283 T287 T291 T295 T299 K303 T303 T307 T311 K315 T315 T319 T323 K327 T327 T331 T335 K339 T339 T343 T347 K351 T351 T355 T359 T363 T367 T371 T375 T379 T383 T387 T391 T395 T399 K403 T403 T407 T411 K415 T415 T419 T423 K427 T427 T431 T435 T439 K443 T443 T447 T451 K455 T455 K459 T459" type="list">
      <formula1>INDEX(OFFSET(Attributes!$A$7,0,0,Attributes!$B$4*3-2),SMALL(IF(ISTEXT(OFFSET(Attributes!$A$7,0,0,Attributes!$B$4*3-2)),ROW(OFFSET(Attributes!$A$7,0,0,Attributes!$B$4*3-2))-ROW(Attributes!$A$6),""),ROW(INDIRECT("1:"&amp;Attributes!$B$4))))</formula1>
      <formula2>0</formula2>
    </dataValidation>
    <dataValidation allowBlank="true" operator="greaterThanOrEqual" showDropDown="false" showErrorMessage="true" showInputMessage="false" sqref="L7 N7 L11 N11 L15 N15 L19 N19 L23 N23 L27 N27 L31 N31 L35 N35 L39 N39 L43 N43 L47 N47 L51 N51 L55 N55 L59 N59 L63 N63 L67 N67 L71 N71 L75 N75 L79 N79 L83 N83 L87 N87 L91 N91 L95 N95 L99 N99 L103 N103 L107 N107 L111 N111 L115 N115 L119 N119 L123 N123 L127 N127 L131 N131 L135 N135 L139 N139 L143 N143 L147 N147 L151 N151 L155 N155 L159 N159 L163 N163 L167 N167 L171 N171 L175 N175 L179 N179 L183 N183 L187 N187 L191 N191 L195 N195 L199 N199 L203 N203 L207 N207 L211 N211 L215 N215 L219 N219 L223 N223 L227 N227 L231 N231 L235 N235 L239 N239 L243 N243 L247 N247 L251 N251 L255 N255 L259 N259 L263 N263 L267 N267 L271 N271 L275 N275 L279 N279 L283 N283 L287 N287 L291 N291 L295 N295 L299 N299 L303 N303 L307 N307 L311 N311 L315 N315 L319 N319 L323 N323 L327 N327 L331 N331 L335 N335 L339 N339 L343 N343 L347 N347 L351 N351 L355 N355 L359 N359 L363 N363 L367 N367 L371 N371 L375 N375 L379 N379 L383 N383 L387 N387 L391 N391 L395 N395 L399 N399 L403 N403 L407 N407 L411 N411 L415 N415 L419 N419 L423 N423 L427 N427 L431 N431 L435 N435 L439 N439 L443 N443 L447 N447 L451 N451 L455 N455 L459 N459" type="whole">
      <formula1>0</formula1>
      <formula2>0</formula2>
    </dataValidation>
    <dataValidation allowBlank="true" operator="between" showDropDown="false" showErrorMessage="true" showInputMessage="false" sqref="Q7 Q11 Q15 Q19 Q23 Q27 Q31 Q35 Q39 Q43 Q47 Q51 Q55 Q59 Q63 Q67 Q71 Q75 Q79 Q83 Q87 Q91 Q95 Q99 Q103 Q107 Q111 Q115 Q119 Q123 Q127 Q131 Q135 Q139 Q143 Q147 Q151 Q155 Q159 Q163 Q167 Q171 Q175 Q179 Q183 Q187 Q191 Q195 Q199 Q203 Q207 Q211 Q215 Q219 Q223 Q227 Q231 Q235 Q239 Q243 Q247 Q251 Q255 Q259 Q263 Q267 Q271 Q275 Q279 Q283 Q287 Q291 Q295 Q299 Q303 Q307 Q311 Q315 Q319 Q323 Q327 Q331 Q335 Q339 Q343 Q347 Q351 Q355 Q359 Q363 Q367 Q371 Q375 Q379 Q383 Q387 Q391 Q395 Q399 Q403 Q407 Q411 Q415 Q419 Q423 Q427 Q431 Q435 Q439 Q443 Q447 Q451 Q455 Q459" type="decimal">
      <formula1>0</formula1>
      <formula2>1</formula2>
    </dataValidation>
    <dataValidation allowBlank="true" operator="equal" showDropDown="false" showErrorMessage="true" showInputMessage="false" sqref="T8 T12 T16 T20 T24 T28 T32 T36 T40 T44 T48 T52 T56 T60 T64 T68 T72 T76 T80 T84 T88 T92 T96 T100 T104 T108 T112 T116 T120 T124 T128 T132 T136 T140 T144 T148 T152 T156 T160 T164 T168 T172 T176 T180 T184 T188 T192 T196 T200 T204 T208 T212 T216 T220 T224 T228 T232 T236 T240 T244 T248 T252 T256 T260 T264 T268 T272 T276 T280 T284 T288 T292 T296 T300 T304 T308 T312 T316 T320 T324 T328 T332 T336 T340 T344 T348 T352 T356 T360 T364 T368 T372 T376 T380 T384 T388 T392 T396 T400 T404 T408 T412 T416 T420 T424 T428 T432 T436 T440 T444 T448 T452 T456 T460" type="list">
      <formula1>OFFSET(INDIRECT(Misc!$A$6&amp;"F1"),MATCH(M7,OFFSET(INDIRECT(Misc!$A$6&amp;"A2"),0,0,INDIRECT(Misc!$A$5&amp;"B5"),1),0),0,1,OFFSET(INDIRECT(Misc!$A$6&amp;"E1"),MATCH(M7,OFFSET(INDIRECT(Misc!$A$6&amp;"A2"),0,0,INDIRECT(Misc!$A$5&amp;"B5"),1),0),0))</formula1>
      <formula2>0</formula2>
    </dataValidation>
    <dataValidation allowBlank="true" operator="equal" showDropDown="false" showErrorMessage="true" showInputMessage="false" sqref="K7 K15 K19 K27 K31 K39 K43 K47 K55 K59 K67 K71 K79 K83 K91 K95 K103 K107 K111 K119 K123 K131 K135 K143 K147 K155 K159 K167 K171 K175 K183 K187 K195 K199 K207 K211 K215 K219 K223 K227 K231 K235 K239 K243 K247 K251 K255 K259 K263 K267 K271 K275 K279 K283 K287 K291 K295 K299 K307 K311 K319 K323 K331 K335 K343 K347 K355 K359 K363 K367 K371 K375 K379 K383 K387 K391 K395 K399 K407 K411 K419 K423 K431 K435 K439 K447 K451"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H10" activeCellId="0" sqref="H10"/>
    </sheetView>
  </sheetViews>
  <sheetFormatPr defaultRowHeight="12.8" zeroHeight="false" outlineLevelRow="0" outlineLevelCol="0"/>
  <cols>
    <col collapsed="false" customWidth="true" hidden="false" outlineLevel="0" max="1" min="1" style="0" width="19.72"/>
    <col collapsed="false" customWidth="true" hidden="false" outlineLevel="0" max="4" min="2" style="0" width="8.67"/>
    <col collapsed="false" customWidth="true" hidden="false" outlineLevel="0" max="5" min="5" style="0" width="23.1"/>
    <col collapsed="false" customWidth="true" hidden="false" outlineLevel="0" max="6" min="6" style="0" width="8.67"/>
    <col collapsed="false" customWidth="true" hidden="false" outlineLevel="0" max="7" min="7" style="0" width="19.35"/>
    <col collapsed="false" customWidth="true" hidden="false" outlineLevel="0" max="8" min="8" style="0" width="23.1"/>
    <col collapsed="false" customWidth="true" hidden="false" outlineLevel="0" max="9" min="9" style="0" width="8.67"/>
    <col collapsed="false" customWidth="true" hidden="false" outlineLevel="0" max="10" min="10" style="0" width="19.35"/>
    <col collapsed="false" customWidth="true" hidden="false" outlineLevel="0" max="11" min="11" style="0" width="16.3"/>
    <col collapsed="false" customWidth="true" hidden="false" outlineLevel="0" max="1025" min="12" style="0" width="8.67"/>
  </cols>
  <sheetData>
    <row r="1" customFormat="false" ht="15" hidden="false" customHeight="false" outlineLevel="0" collapsed="false">
      <c r="A1" s="1" t="s">
        <v>203</v>
      </c>
      <c r="B1" s="3"/>
    </row>
    <row r="2" customFormat="false" ht="12.8" hidden="false" customHeight="false" outlineLevel="0" collapsed="false">
      <c r="A2" s="3"/>
      <c r="B2" s="3"/>
    </row>
    <row r="3" customFormat="false" ht="12.8" hidden="false" customHeight="false" outlineLevel="0" collapsed="false">
      <c r="A3" s="3" t="s">
        <v>204</v>
      </c>
      <c r="B3" s="8" t="n">
        <v>1000</v>
      </c>
      <c r="E3" s="0" t="s">
        <v>205</v>
      </c>
      <c r="F3" s="8" t="n">
        <v>10</v>
      </c>
      <c r="H3" s="0" t="s">
        <v>206</v>
      </c>
      <c r="I3" s="8" t="n">
        <v>1000</v>
      </c>
    </row>
    <row r="4" customFormat="false" ht="12.8" hidden="false" customHeight="false" outlineLevel="0" collapsed="false">
      <c r="A4" s="3" t="s">
        <v>207</v>
      </c>
      <c r="B4" s="3" t="n">
        <f aca="true">IFERROR(MATCH(TRUE(),INDEX(ISBLANK(OFFSET(A7,0,0,B3)),0,0),0)-1,B3)</f>
        <v>0</v>
      </c>
      <c r="E4" s="0" t="s">
        <v>208</v>
      </c>
      <c r="F4" s="3" t="n">
        <f aca="true">IFERROR(MATCH(TRUE(),INDEX(ISBLANK(OFFSET(E7,0,0,F3)),0,0),0)-1,F3)</f>
        <v>2</v>
      </c>
      <c r="H4" s="0" t="s">
        <v>209</v>
      </c>
      <c r="I4" s="3" t="n">
        <f aca="true">IFERROR(MATCH(TRUE(),INDEX(ISBLANK(OFFSET(H7,0,0,I3)),0,0),0)-1,I3)</f>
        <v>8</v>
      </c>
    </row>
    <row r="6" customFormat="false" ht="13.8" hidden="false" customHeight="false" outlineLevel="0" collapsed="false">
      <c r="A6" s="9" t="s">
        <v>210</v>
      </c>
      <c r="C6" s="0" t="s">
        <v>20</v>
      </c>
      <c r="E6" s="9" t="s">
        <v>211</v>
      </c>
      <c r="H6" s="9" t="s">
        <v>212</v>
      </c>
      <c r="I6" s="9"/>
      <c r="J6" s="9" t="s">
        <v>213</v>
      </c>
      <c r="K6" s="9" t="s">
        <v>214</v>
      </c>
    </row>
    <row r="7" customFormat="false" ht="13.8" hidden="false" customHeight="false" outlineLevel="0" collapsed="false">
      <c r="A7" s="10"/>
      <c r="C7" s="3" t="e">
        <f aca="true">MATCH($A7,OFFSET(INDIRECT([2]misc!$a$7&amp;"A2"),0,0,INDIRECT([2]misc!$a$5&amp;"B6"),1),0)</f>
        <v>#NAME?</v>
      </c>
      <c r="E7" s="8" t="s">
        <v>215</v>
      </c>
      <c r="H7" s="10" t="s">
        <v>216</v>
      </c>
      <c r="J7" s="0" t="n">
        <f aca="false">MATCH(TRUE(),INDEX(ISBLANK(K7:$AMJ7),0,0),0)-1</f>
        <v>2</v>
      </c>
      <c r="K7" s="8" t="s">
        <v>217</v>
      </c>
      <c r="L7" s="8" t="s">
        <v>218</v>
      </c>
      <c r="M7" s="8"/>
      <c r="N7" s="8"/>
    </row>
    <row r="8" customFormat="false" ht="13.8" hidden="false" customHeight="false" outlineLevel="0" collapsed="false">
      <c r="A8" s="10"/>
      <c r="C8" s="3" t="e">
        <f aca="true">MATCH($A8,OFFSET(INDIRECT([2]misc!$a$7&amp;"A2"),0,0,INDIRECT([2]misc!$a$5&amp;"B6"),1),0)</f>
        <v>#NAME?</v>
      </c>
      <c r="E8" s="8" t="s">
        <v>219</v>
      </c>
      <c r="H8" s="10" t="s">
        <v>220</v>
      </c>
      <c r="J8" s="0" t="n">
        <f aca="false">MATCH(TRUE(),INDEX(ISBLANK(K8:$AMJ8),0,0),0)-1</f>
        <v>2</v>
      </c>
      <c r="K8" s="8" t="s">
        <v>221</v>
      </c>
      <c r="L8" s="8" t="s">
        <v>222</v>
      </c>
      <c r="M8" s="8"/>
      <c r="N8" s="8"/>
    </row>
    <row r="9" customFormat="false" ht="13.8" hidden="false" customHeight="false" outlineLevel="0" collapsed="false">
      <c r="A9" s="10"/>
      <c r="C9" s="3" t="e">
        <f aca="true">MATCH($A9,OFFSET(INDIRECT([2]misc!$a$7&amp;"A2"),0,0,INDIRECT([2]misc!$a$5&amp;"B6"),1),0)</f>
        <v>#NAME?</v>
      </c>
      <c r="E9" s="8"/>
      <c r="H9" s="10" t="s">
        <v>223</v>
      </c>
      <c r="J9" s="0" t="n">
        <f aca="false">MATCH(TRUE(),INDEX(ISBLANK(K9:$AMJ9),0,0),0)-1</f>
        <v>1</v>
      </c>
      <c r="K9" s="8" t="s">
        <v>224</v>
      </c>
      <c r="L9" s="8"/>
      <c r="M9" s="8"/>
      <c r="N9" s="8"/>
    </row>
    <row r="10" customFormat="false" ht="13.8" hidden="false" customHeight="false" outlineLevel="0" collapsed="false">
      <c r="A10" s="10"/>
      <c r="C10" s="3" t="e">
        <f aca="true">MATCH($A10,OFFSET(INDIRECT([2]misc!$a$7&amp;"A2"),0,0,INDIRECT([2]misc!$a$5&amp;"B6"),1),0)</f>
        <v>#NAME?</v>
      </c>
      <c r="E10" s="8"/>
      <c r="H10" s="10" t="s">
        <v>217</v>
      </c>
      <c r="J10" s="0" t="n">
        <f aca="false">MATCH(TRUE(),INDEX(ISBLANK(K10:$AMJ10),0,0),0)-1</f>
        <v>1</v>
      </c>
      <c r="K10" s="8" t="s">
        <v>217</v>
      </c>
      <c r="L10" s="8"/>
      <c r="M10" s="8"/>
      <c r="N10" s="8"/>
    </row>
    <row r="11" customFormat="false" ht="13.8" hidden="false" customHeight="false" outlineLevel="0" collapsed="false">
      <c r="E11" s="8"/>
      <c r="H11" s="10" t="s">
        <v>218</v>
      </c>
      <c r="J11" s="0" t="n">
        <f aca="false">MATCH(TRUE(),INDEX(ISBLANK(K11:$AMJ11),0,0),0)-1</f>
        <v>1</v>
      </c>
      <c r="K11" s="8" t="s">
        <v>218</v>
      </c>
      <c r="L11" s="8"/>
      <c r="M11" s="8"/>
      <c r="N11" s="8"/>
    </row>
    <row r="12" customFormat="false" ht="13.8" hidden="false" customHeight="false" outlineLevel="0" collapsed="false">
      <c r="E12" s="8"/>
      <c r="H12" s="10" t="s">
        <v>221</v>
      </c>
      <c r="J12" s="0" t="n">
        <f aca="false">MATCH(TRUE(),INDEX(ISBLANK(K12:$AMJ12),0,0),0)-1</f>
        <v>1</v>
      </c>
      <c r="K12" s="8" t="s">
        <v>221</v>
      </c>
      <c r="L12" s="8"/>
      <c r="M12" s="8"/>
      <c r="N12" s="8"/>
    </row>
    <row r="13" customFormat="false" ht="13.8" hidden="false" customHeight="false" outlineLevel="0" collapsed="false">
      <c r="E13" s="8"/>
      <c r="H13" s="10" t="s">
        <v>222</v>
      </c>
      <c r="J13" s="0" t="n">
        <f aca="false">MATCH(TRUE(),INDEX(ISBLANK(K13:$AMJ13),0,0),0)-1</f>
        <v>1</v>
      </c>
      <c r="K13" s="8" t="s">
        <v>222</v>
      </c>
      <c r="L13" s="8"/>
      <c r="M13" s="8"/>
      <c r="N13" s="8"/>
    </row>
    <row r="14" customFormat="false" ht="13.8" hidden="false" customHeight="false" outlineLevel="0" collapsed="false">
      <c r="H14" s="10" t="s">
        <v>224</v>
      </c>
      <c r="J14" s="0" t="n">
        <f aca="false">MATCH(TRUE(),INDEX(ISBLANK(K14:$AMJ14),0,0),0)-1</f>
        <v>1</v>
      </c>
      <c r="K14" s="8" t="s">
        <v>224</v>
      </c>
      <c r="L14" s="8"/>
      <c r="M14" s="8"/>
      <c r="N14" s="8"/>
    </row>
    <row r="15" customFormat="false" ht="13.8" hidden="false" customHeight="false" outlineLevel="0" collapsed="false">
      <c r="H15" s="10"/>
      <c r="K15" s="8"/>
      <c r="L15" s="8"/>
      <c r="M15" s="8"/>
      <c r="N15" s="8"/>
    </row>
    <row r="16" customFormat="false" ht="13.8" hidden="false" customHeight="false" outlineLevel="0" collapsed="false">
      <c r="H16" s="10"/>
      <c r="K16" s="8"/>
      <c r="L16" s="8"/>
      <c r="M16" s="8"/>
      <c r="N16" s="8"/>
    </row>
  </sheetData>
  <conditionalFormatting sqref="B3 I3 F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4">
    <dataValidation allowBlank="false" operator="greaterThan" showDropDown="false" showErrorMessage="true" showInputMessage="false" sqref="B3 F3 I3" type="whole">
      <formula1>0</formula1>
      <formula2>0</formula2>
    </dataValidation>
    <dataValidation allowBlank="false" operator="equal" showDropDown="false" showErrorMessage="true" showInputMessage="false" sqref="H7:H16" type="none">
      <formula1>OFFSET(INDIRECT(Misc!$A$8&amp;"A2"),0,0,INDIRECT(Misc!$A$5&amp;"B7"),1)</formula1>
      <formula2>0</formula2>
    </dataValidation>
    <dataValidation allowBlank="false" operator="equal" showDropDown="false" showErrorMessage="true" showInputMessage="false" sqref="A7:A10 K7:N16" type="list">
      <formula1>OFFSET(INDIRECT(Misc!$A$7&amp;"A2"),0,0,INDIRECT(Misc!$A$5&amp;"B6"),1)</formula1>
      <formula2>0</formula2>
    </dataValidation>
    <dataValidation allowBlank="true" operator="equal" showDropDown="false" showErrorMessage="true" showInputMessage="false" sqref="E7:E13"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RowHeight="12.8" zeroHeight="false" outlineLevelRow="0" outlineLevelCol="0"/>
  <cols>
    <col collapsed="false" customWidth="true" hidden="false" outlineLevel="0" max="1" min="1" style="0" width="24.35"/>
    <col collapsed="false" customWidth="true" hidden="false" outlineLevel="0" max="2" min="2" style="0" width="12.27"/>
    <col collapsed="false" customWidth="true" hidden="false" outlineLevel="0" max="1025" min="3" style="0" width="8.67"/>
  </cols>
  <sheetData>
    <row r="1" customFormat="false" ht="15" hidden="false" customHeight="false" outlineLevel="0" collapsed="false">
      <c r="A1" s="1" t="s">
        <v>225</v>
      </c>
    </row>
    <row r="3" customFormat="false" ht="12.8" hidden="false" customHeight="false" outlineLevel="0" collapsed="false">
      <c r="A3" s="0" t="s">
        <v>226</v>
      </c>
      <c r="B3" s="19" t="s">
        <v>15</v>
      </c>
    </row>
    <row r="4" customFormat="false" ht="12.8" hidden="false" customHeight="false" outlineLevel="0" collapsed="false">
      <c r="A4" s="0" t="s">
        <v>227</v>
      </c>
      <c r="B4" s="2" t="s">
        <v>228</v>
      </c>
    </row>
    <row r="5" customFormat="false" ht="12.8" hidden="false" customHeight="false" outlineLevel="0" collapsed="false">
      <c r="A5" s="3" t="s">
        <v>229</v>
      </c>
      <c r="B5" s="2" t="n">
        <v>1</v>
      </c>
    </row>
    <row r="6" customFormat="false" ht="12.8" hidden="false" customHeight="false" outlineLevel="0" collapsed="false">
      <c r="A6" s="0" t="s">
        <v>230</v>
      </c>
      <c r="B6" s="2" t="n">
        <v>10</v>
      </c>
    </row>
    <row r="7" customFormat="false" ht="12.8" hidden="false" customHeight="false" outlineLevel="0" collapsed="false">
      <c r="A7" s="0" t="s">
        <v>231</v>
      </c>
      <c r="B7" s="19" t="s">
        <v>15</v>
      </c>
    </row>
    <row r="8" customFormat="false" ht="12.8" hidden="false" customHeight="false" outlineLevel="0" collapsed="false">
      <c r="A8" s="0" t="s">
        <v>232</v>
      </c>
      <c r="B8" s="2" t="n">
        <v>9</v>
      </c>
    </row>
    <row r="9" customFormat="false" ht="12.8" hidden="false" customHeight="false" outlineLevel="0" collapsed="false">
      <c r="A9" s="0" t="s">
        <v>233</v>
      </c>
      <c r="B9" s="19" t="s">
        <v>15</v>
      </c>
    </row>
    <row r="10" customFormat="false" ht="23.85" hidden="false" customHeight="false" outlineLevel="0" collapsed="false">
      <c r="A10" s="20" t="s">
        <v>234</v>
      </c>
      <c r="B10" s="2" t="n">
        <v>11</v>
      </c>
    </row>
    <row r="12" customFormat="false" ht="12.8" hidden="false" customHeight="false" outlineLevel="0" collapsed="false">
      <c r="A12" s="0" t="s">
        <v>235</v>
      </c>
      <c r="B12" s="8" t="n">
        <v>100</v>
      </c>
    </row>
    <row r="13" customFormat="false" ht="12.8" hidden="false" customHeight="false" outlineLevel="0" collapsed="false">
      <c r="A13" s="0" t="s">
        <v>236</v>
      </c>
      <c r="B13" s="0" t="n">
        <f aca="true">IFERROR(MATCH(TRUE(),INDEX(ISBLANK(OFFSET(A16,0,0,B12+1)),0,0),0)-1,B12)</f>
        <v>7</v>
      </c>
    </row>
    <row r="15" customFormat="false" ht="12.8" hidden="false" customHeight="false" outlineLevel="0" collapsed="false">
      <c r="A15" s="0" t="s">
        <v>237</v>
      </c>
      <c r="B15" s="0" t="s">
        <v>211</v>
      </c>
    </row>
    <row r="16" customFormat="false" ht="12.8" hidden="false" customHeight="false" outlineLevel="0" collapsed="false">
      <c r="A16" s="2" t="n">
        <v>2</v>
      </c>
      <c r="B16" s="8" t="s">
        <v>22</v>
      </c>
    </row>
    <row r="17" customFormat="false" ht="12.8" hidden="false" customHeight="false" outlineLevel="0" collapsed="false">
      <c r="A17" s="2" t="n">
        <v>3</v>
      </c>
      <c r="B17" s="8" t="s">
        <v>33</v>
      </c>
    </row>
    <row r="18" customFormat="false" ht="12.8" hidden="false" customHeight="false" outlineLevel="0" collapsed="false">
      <c r="A18" s="2" t="n">
        <v>4</v>
      </c>
      <c r="B18" s="8" t="s">
        <v>36</v>
      </c>
    </row>
    <row r="19" customFormat="false" ht="12.8" hidden="false" customHeight="false" outlineLevel="0" collapsed="false">
      <c r="A19" s="2" t="n">
        <v>5</v>
      </c>
      <c r="B19" s="8" t="s">
        <v>39</v>
      </c>
    </row>
    <row r="20" customFormat="false" ht="12.8" hidden="false" customHeight="false" outlineLevel="0" collapsed="false">
      <c r="A20" s="2" t="n">
        <v>6</v>
      </c>
      <c r="B20" s="8" t="s">
        <v>42</v>
      </c>
    </row>
    <row r="21" customFormat="false" ht="13.8" hidden="false" customHeight="false" outlineLevel="0" collapsed="false">
      <c r="A21" s="2" t="n">
        <v>7</v>
      </c>
      <c r="B21" s="8" t="s">
        <v>28</v>
      </c>
    </row>
    <row r="22" customFormat="false" ht="13.8" hidden="false" customHeight="false" outlineLevel="0" collapsed="false">
      <c r="A22" s="2" t="n">
        <v>8</v>
      </c>
      <c r="B22" s="8" t="s">
        <v>31</v>
      </c>
    </row>
  </sheetData>
  <conditionalFormatting sqref="B4">
    <cfRule type="expression" priority="2" aboveAverage="0" equalAverage="0" bottom="0" percent="0" rank="0" text="" dxfId="0">
      <formula>Snapshot!$B$3="NO"</formula>
    </cfRule>
  </conditionalFormatting>
  <conditionalFormatting sqref="B12">
    <cfRule type="expression" priority="3" aboveAverage="0" equalAverage="0" bottom="0" percent="0" rank="0" text="" dxfId="0">
      <formula>$B12=$B13</formula>
    </cfRule>
    <cfRule type="expression" priority="4" aboveAverage="0" equalAverage="0" bottom="0" percent="0" rank="0" text="" dxfId="1">
      <formula>$B12*0.95&lt;=$B13</formula>
    </cfRule>
  </conditionalFormatting>
  <dataValidations count="6">
    <dataValidation allowBlank="false" operator="equal" showDropDown="false" showErrorMessage="true" showInputMessage="false" sqref="B3 B7 B9" type="list">
      <formula1>Misc!$B$1:$B$2</formula1>
      <formula2>0</formula2>
    </dataValidation>
    <dataValidation allowBlank="true" operator="greaterThan" showDropDown="false" showErrorMessage="true" showInputMessage="false" sqref="A16:A22" type="whole">
      <formula1>0</formula1>
      <formula2>0</formula2>
    </dataValidation>
    <dataValidation allowBlank="false" operator="greaterThan" showDropDown="false" showErrorMessage="true" showInputMessage="false" sqref="B5:B6 B8 B10" type="whole">
      <formula1>0</formula1>
      <formula2>0</formula2>
    </dataValidation>
    <dataValidation allowBlank="false" operator="greaterThan" showDropDown="false" showErrorMessage="true" showInputMessage="false" sqref="B12" type="whole">
      <formula1>0</formula1>
      <formula2>0</formula2>
    </dataValidation>
    <dataValidation allowBlank="false" operator="equal" showDropDown="false" showErrorMessage="true" showInputMessage="false" sqref="B16:B20" type="list">
      <formula1>INDEX(OFFSET(Attributes!$A$7,0,0,Attributes!$B$4*3-2),SMALL(IF(ISTEXT(OFFSET(Attributes!$A$7,0,0,Attributes!$B$4*3-2)),ROW(OFFSET(Attributes!$A$7,0,0,Attributes!$B$4*3-2))-ROW(Attributes!$A$6),""),ROW(INDIRECT("1:"&amp;Attributes!$B$4))))</formula1>
      <formula2>0</formula2>
    </dataValidation>
    <dataValidation allowBlank="false" operator="equal" showDropDown="false" showErrorMessage="true" showInputMessage="false" sqref="B21:B22"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8" zeroHeight="false" outlineLevelRow="0" outlineLevelCol="0"/>
  <cols>
    <col collapsed="false" customWidth="true" hidden="false" outlineLevel="0" max="1" min="1" style="0" width="13.65"/>
    <col collapsed="false" customWidth="true" hidden="false" outlineLevel="0" max="2" min="2" style="0" width="10.65"/>
    <col collapsed="false" customWidth="true" hidden="false" outlineLevel="0" max="1025" min="3" style="0" width="8.21"/>
  </cols>
  <sheetData>
    <row r="1" customFormat="false" ht="15" hidden="false" customHeight="false" outlineLevel="0" collapsed="false">
      <c r="A1" s="21" t="s">
        <v>238</v>
      </c>
      <c r="B1" s="21"/>
    </row>
    <row r="3" customFormat="false" ht="12.8" hidden="false" customHeight="false" outlineLevel="0" collapsed="false">
      <c r="A3" s="0" t="s">
        <v>239</v>
      </c>
      <c r="B3" s="22" t="s">
        <v>11</v>
      </c>
    </row>
    <row r="4" customFormat="false" ht="13.8" hidden="false" customHeight="false" outlineLevel="0" collapsed="false">
      <c r="A4" s="0" t="s">
        <v>240</v>
      </c>
      <c r="B4" s="19"/>
    </row>
    <row r="6" customFormat="false" ht="12.8" hidden="false" customHeight="false" outlineLevel="0" collapsed="false">
      <c r="A6" s="0" t="s">
        <v>241</v>
      </c>
      <c r="B6" s="8" t="n">
        <v>1000</v>
      </c>
    </row>
    <row r="7" customFormat="false" ht="12.8" hidden="false" customHeight="false" outlineLevel="0" collapsed="false">
      <c r="A7" s="0" t="s">
        <v>242</v>
      </c>
      <c r="B7" s="3" t="n">
        <f aca="true">IFERROR(MATCH(TRUE(),INDEX(ISBLANK(OFFSET(B9,0,0,B6)),0,0),0)-1,B6)</f>
        <v>120</v>
      </c>
    </row>
    <row r="9" customFormat="false" ht="15.8" hidden="false" customHeight="false" outlineLevel="0" collapsed="false">
      <c r="A9" s="0" t="s">
        <v>243</v>
      </c>
      <c r="B9" s="10" t="s">
        <v>49</v>
      </c>
    </row>
    <row r="10" customFormat="false" ht="15.8" hidden="false" customHeight="false" outlineLevel="0" collapsed="false">
      <c r="B10" s="10" t="s">
        <v>50</v>
      </c>
    </row>
    <row r="11" customFormat="false" ht="15.8" hidden="false" customHeight="false" outlineLevel="0" collapsed="false">
      <c r="B11" s="10" t="s">
        <v>51</v>
      </c>
    </row>
    <row r="12" customFormat="false" ht="15.8" hidden="false" customHeight="false" outlineLevel="0" collapsed="false">
      <c r="B12" s="10" t="s">
        <v>52</v>
      </c>
    </row>
    <row r="13" customFormat="false" ht="15.8" hidden="false" customHeight="false" outlineLevel="0" collapsed="false">
      <c r="B13" s="10" t="s">
        <v>53</v>
      </c>
    </row>
    <row r="14" customFormat="false" ht="15.8" hidden="false" customHeight="false" outlineLevel="0" collapsed="false">
      <c r="B14" s="10" t="s">
        <v>54</v>
      </c>
    </row>
    <row r="15" customFormat="false" ht="15.8" hidden="false" customHeight="false" outlineLevel="0" collapsed="false">
      <c r="B15" s="10" t="s">
        <v>55</v>
      </c>
    </row>
    <row r="16" customFormat="false" ht="15.8" hidden="false" customHeight="false" outlineLevel="0" collapsed="false">
      <c r="B16" s="10" t="s">
        <v>56</v>
      </c>
    </row>
    <row r="17" customFormat="false" ht="15.8" hidden="false" customHeight="false" outlineLevel="0" collapsed="false">
      <c r="B17" s="10" t="s">
        <v>57</v>
      </c>
    </row>
    <row r="18" customFormat="false" ht="15.8" hidden="false" customHeight="false" outlineLevel="0" collapsed="false">
      <c r="B18" s="10" t="s">
        <v>58</v>
      </c>
    </row>
    <row r="19" customFormat="false" ht="15.8" hidden="false" customHeight="false" outlineLevel="0" collapsed="false">
      <c r="B19" s="10" t="s">
        <v>59</v>
      </c>
    </row>
    <row r="20" customFormat="false" ht="15.8" hidden="false" customHeight="false" outlineLevel="0" collapsed="false">
      <c r="B20" s="10" t="s">
        <v>60</v>
      </c>
    </row>
    <row r="21" customFormat="false" ht="15.8" hidden="false" customHeight="false" outlineLevel="0" collapsed="false">
      <c r="B21" s="10" t="s">
        <v>61</v>
      </c>
    </row>
    <row r="22" customFormat="false" ht="15.8" hidden="false" customHeight="false" outlineLevel="0" collapsed="false">
      <c r="B22" s="10" t="s">
        <v>62</v>
      </c>
    </row>
    <row r="23" customFormat="false" ht="15.8" hidden="false" customHeight="false" outlineLevel="0" collapsed="false">
      <c r="B23" s="10" t="s">
        <v>63</v>
      </c>
    </row>
    <row r="24" customFormat="false" ht="15.8" hidden="false" customHeight="false" outlineLevel="0" collapsed="false">
      <c r="B24" s="10" t="s">
        <v>64</v>
      </c>
    </row>
    <row r="25" customFormat="false" ht="15.8" hidden="false" customHeight="false" outlineLevel="0" collapsed="false">
      <c r="B25" s="10" t="s">
        <v>65</v>
      </c>
    </row>
    <row r="26" customFormat="false" ht="15.8" hidden="false" customHeight="false" outlineLevel="0" collapsed="false">
      <c r="B26" s="10" t="s">
        <v>66</v>
      </c>
    </row>
    <row r="27" customFormat="false" ht="15.8" hidden="false" customHeight="false" outlineLevel="0" collapsed="false">
      <c r="B27" s="10" t="s">
        <v>67</v>
      </c>
    </row>
    <row r="28" customFormat="false" ht="15.8" hidden="false" customHeight="false" outlineLevel="0" collapsed="false">
      <c r="B28" s="10" t="s">
        <v>68</v>
      </c>
    </row>
    <row r="29" customFormat="false" ht="15.8" hidden="false" customHeight="false" outlineLevel="0" collapsed="false">
      <c r="B29" s="10" t="s">
        <v>69</v>
      </c>
    </row>
    <row r="30" customFormat="false" ht="15.8" hidden="false" customHeight="false" outlineLevel="0" collapsed="false">
      <c r="B30" s="10" t="s">
        <v>70</v>
      </c>
    </row>
    <row r="31" customFormat="false" ht="15.8" hidden="false" customHeight="false" outlineLevel="0" collapsed="false">
      <c r="B31" s="10" t="s">
        <v>71</v>
      </c>
    </row>
    <row r="32" customFormat="false" ht="15.8" hidden="false" customHeight="false" outlineLevel="0" collapsed="false">
      <c r="B32" s="10" t="s">
        <v>72</v>
      </c>
    </row>
    <row r="33" customFormat="false" ht="15.8" hidden="false" customHeight="false" outlineLevel="0" collapsed="false">
      <c r="B33" s="10" t="s">
        <v>73</v>
      </c>
    </row>
    <row r="34" customFormat="false" ht="15.8" hidden="false" customHeight="false" outlineLevel="0" collapsed="false">
      <c r="B34" s="10" t="s">
        <v>74</v>
      </c>
    </row>
    <row r="35" customFormat="false" ht="15.8" hidden="false" customHeight="false" outlineLevel="0" collapsed="false">
      <c r="B35" s="10" t="s">
        <v>75</v>
      </c>
    </row>
    <row r="36" customFormat="false" ht="15.8" hidden="false" customHeight="false" outlineLevel="0" collapsed="false">
      <c r="B36" s="10" t="s">
        <v>76</v>
      </c>
    </row>
    <row r="37" customFormat="false" ht="15.8" hidden="false" customHeight="false" outlineLevel="0" collapsed="false">
      <c r="B37" s="10" t="s">
        <v>77</v>
      </c>
    </row>
    <row r="38" customFormat="false" ht="15.8" hidden="false" customHeight="false" outlineLevel="0" collapsed="false">
      <c r="B38" s="10" t="s">
        <v>78</v>
      </c>
    </row>
    <row r="39" customFormat="false" ht="15.8" hidden="false" customHeight="false" outlineLevel="0" collapsed="false">
      <c r="B39" s="10" t="s">
        <v>79</v>
      </c>
    </row>
    <row r="40" customFormat="false" ht="15.8" hidden="false" customHeight="false" outlineLevel="0" collapsed="false">
      <c r="B40" s="10" t="s">
        <v>80</v>
      </c>
    </row>
    <row r="41" customFormat="false" ht="15.8" hidden="false" customHeight="false" outlineLevel="0" collapsed="false">
      <c r="B41" s="10" t="s">
        <v>81</v>
      </c>
    </row>
    <row r="42" customFormat="false" ht="15.8" hidden="false" customHeight="false" outlineLevel="0" collapsed="false">
      <c r="B42" s="10" t="s">
        <v>82</v>
      </c>
    </row>
    <row r="43" customFormat="false" ht="15.8" hidden="false" customHeight="false" outlineLevel="0" collapsed="false">
      <c r="B43" s="10" t="s">
        <v>83</v>
      </c>
    </row>
    <row r="44" customFormat="false" ht="15.8" hidden="false" customHeight="false" outlineLevel="0" collapsed="false">
      <c r="B44" s="10" t="s">
        <v>84</v>
      </c>
    </row>
    <row r="45" customFormat="false" ht="15.8" hidden="false" customHeight="false" outlineLevel="0" collapsed="false">
      <c r="B45" s="10" t="s">
        <v>85</v>
      </c>
    </row>
    <row r="46" customFormat="false" ht="15.8" hidden="false" customHeight="false" outlineLevel="0" collapsed="false">
      <c r="B46" s="10" t="s">
        <v>86</v>
      </c>
    </row>
    <row r="47" customFormat="false" ht="15.8" hidden="false" customHeight="false" outlineLevel="0" collapsed="false">
      <c r="B47" s="10" t="s">
        <v>87</v>
      </c>
    </row>
    <row r="48" customFormat="false" ht="15.8" hidden="false" customHeight="false" outlineLevel="0" collapsed="false">
      <c r="B48" s="10" t="s">
        <v>88</v>
      </c>
    </row>
    <row r="49" customFormat="false" ht="15.8" hidden="false" customHeight="false" outlineLevel="0" collapsed="false">
      <c r="B49" s="10" t="s">
        <v>89</v>
      </c>
    </row>
    <row r="50" customFormat="false" ht="15.8" hidden="false" customHeight="false" outlineLevel="0" collapsed="false">
      <c r="B50" s="10" t="s">
        <v>90</v>
      </c>
    </row>
    <row r="51" customFormat="false" ht="15.8" hidden="false" customHeight="false" outlineLevel="0" collapsed="false">
      <c r="B51" s="10" t="s">
        <v>91</v>
      </c>
    </row>
    <row r="52" customFormat="false" ht="15.8" hidden="false" customHeight="false" outlineLevel="0" collapsed="false">
      <c r="B52" s="10" t="s">
        <v>92</v>
      </c>
    </row>
    <row r="53" customFormat="false" ht="15.8" hidden="false" customHeight="false" outlineLevel="0" collapsed="false">
      <c r="B53" s="10" t="s">
        <v>93</v>
      </c>
    </row>
    <row r="54" customFormat="false" ht="15.8" hidden="false" customHeight="false" outlineLevel="0" collapsed="false">
      <c r="B54" s="10" t="s">
        <v>94</v>
      </c>
    </row>
    <row r="55" customFormat="false" ht="15.8" hidden="false" customHeight="false" outlineLevel="0" collapsed="false">
      <c r="B55" s="10" t="s">
        <v>95</v>
      </c>
    </row>
    <row r="56" customFormat="false" ht="15.8" hidden="false" customHeight="false" outlineLevel="0" collapsed="false">
      <c r="B56" s="10" t="s">
        <v>96</v>
      </c>
    </row>
    <row r="57" customFormat="false" ht="15.8" hidden="false" customHeight="false" outlineLevel="0" collapsed="false">
      <c r="B57" s="10" t="s">
        <v>97</v>
      </c>
    </row>
    <row r="58" customFormat="false" ht="15.8" hidden="false" customHeight="false" outlineLevel="0" collapsed="false">
      <c r="B58" s="10" t="s">
        <v>98</v>
      </c>
    </row>
    <row r="59" customFormat="false" ht="15.8" hidden="false" customHeight="false" outlineLevel="0" collapsed="false">
      <c r="B59" s="10" t="s">
        <v>99</v>
      </c>
    </row>
    <row r="60" customFormat="false" ht="15.8" hidden="false" customHeight="false" outlineLevel="0" collapsed="false">
      <c r="B60" s="10" t="s">
        <v>100</v>
      </c>
    </row>
    <row r="61" customFormat="false" ht="15.8" hidden="false" customHeight="false" outlineLevel="0" collapsed="false">
      <c r="B61" s="10" t="s">
        <v>101</v>
      </c>
    </row>
    <row r="62" customFormat="false" ht="15.8" hidden="false" customHeight="false" outlineLevel="0" collapsed="false">
      <c r="B62" s="10" t="s">
        <v>102</v>
      </c>
    </row>
    <row r="63" customFormat="false" ht="15.8" hidden="false" customHeight="false" outlineLevel="0" collapsed="false">
      <c r="B63" s="10" t="s">
        <v>103</v>
      </c>
    </row>
    <row r="64" customFormat="false" ht="15.8" hidden="false" customHeight="false" outlineLevel="0" collapsed="false">
      <c r="B64" s="10" t="s">
        <v>104</v>
      </c>
    </row>
    <row r="65" customFormat="false" ht="15.8" hidden="false" customHeight="false" outlineLevel="0" collapsed="false">
      <c r="B65" s="10" t="s">
        <v>105</v>
      </c>
    </row>
    <row r="66" customFormat="false" ht="15.8" hidden="false" customHeight="false" outlineLevel="0" collapsed="false">
      <c r="B66" s="10" t="s">
        <v>106</v>
      </c>
    </row>
    <row r="67" customFormat="false" ht="15.8" hidden="false" customHeight="false" outlineLevel="0" collapsed="false">
      <c r="B67" s="10" t="s">
        <v>107</v>
      </c>
    </row>
    <row r="68" customFormat="false" ht="15.8" hidden="false" customHeight="false" outlineLevel="0" collapsed="false">
      <c r="B68" s="10" t="s">
        <v>108</v>
      </c>
    </row>
    <row r="69" customFormat="false" ht="15.8" hidden="false" customHeight="false" outlineLevel="0" collapsed="false">
      <c r="B69" s="10" t="s">
        <v>109</v>
      </c>
    </row>
    <row r="70" customFormat="false" ht="15.8" hidden="false" customHeight="false" outlineLevel="0" collapsed="false">
      <c r="B70" s="10" t="s">
        <v>110</v>
      </c>
    </row>
    <row r="71" customFormat="false" ht="15.8" hidden="false" customHeight="false" outlineLevel="0" collapsed="false">
      <c r="B71" s="10" t="s">
        <v>111</v>
      </c>
    </row>
    <row r="72" customFormat="false" ht="15.8" hidden="false" customHeight="false" outlineLevel="0" collapsed="false">
      <c r="B72" s="10" t="s">
        <v>112</v>
      </c>
    </row>
    <row r="73" customFormat="false" ht="15.8" hidden="false" customHeight="false" outlineLevel="0" collapsed="false">
      <c r="B73" s="10" t="s">
        <v>113</v>
      </c>
    </row>
    <row r="74" customFormat="false" ht="15.8" hidden="false" customHeight="false" outlineLevel="0" collapsed="false">
      <c r="B74" s="10" t="s">
        <v>114</v>
      </c>
    </row>
    <row r="75" customFormat="false" ht="15.8" hidden="false" customHeight="false" outlineLevel="0" collapsed="false">
      <c r="B75" s="10" t="s">
        <v>115</v>
      </c>
    </row>
    <row r="76" customFormat="false" ht="15.8" hidden="false" customHeight="false" outlineLevel="0" collapsed="false">
      <c r="B76" s="10" t="s">
        <v>116</v>
      </c>
    </row>
    <row r="77" customFormat="false" ht="15.8" hidden="false" customHeight="false" outlineLevel="0" collapsed="false">
      <c r="B77" s="10" t="s">
        <v>117</v>
      </c>
    </row>
    <row r="78" customFormat="false" ht="15.8" hidden="false" customHeight="false" outlineLevel="0" collapsed="false">
      <c r="B78" s="10" t="s">
        <v>118</v>
      </c>
    </row>
    <row r="79" customFormat="false" ht="15.8" hidden="false" customHeight="false" outlineLevel="0" collapsed="false">
      <c r="B79" s="10" t="s">
        <v>119</v>
      </c>
    </row>
    <row r="80" customFormat="false" ht="15.8" hidden="false" customHeight="false" outlineLevel="0" collapsed="false">
      <c r="B80" s="10" t="s">
        <v>120</v>
      </c>
    </row>
    <row r="81" customFormat="false" ht="15.8" hidden="false" customHeight="false" outlineLevel="0" collapsed="false">
      <c r="B81" s="10" t="s">
        <v>121</v>
      </c>
    </row>
    <row r="82" customFormat="false" ht="15.8" hidden="false" customHeight="false" outlineLevel="0" collapsed="false">
      <c r="B82" s="10" t="s">
        <v>122</v>
      </c>
    </row>
    <row r="83" customFormat="false" ht="15.8" hidden="false" customHeight="false" outlineLevel="0" collapsed="false">
      <c r="B83" s="10" t="s">
        <v>123</v>
      </c>
    </row>
    <row r="84" customFormat="false" ht="15.8" hidden="false" customHeight="false" outlineLevel="0" collapsed="false">
      <c r="B84" s="10" t="s">
        <v>124</v>
      </c>
    </row>
    <row r="85" customFormat="false" ht="15.8" hidden="false" customHeight="false" outlineLevel="0" collapsed="false">
      <c r="B85" s="10" t="s">
        <v>125</v>
      </c>
    </row>
    <row r="86" customFormat="false" ht="15.8" hidden="false" customHeight="false" outlineLevel="0" collapsed="false">
      <c r="B86" s="10" t="s">
        <v>126</v>
      </c>
    </row>
    <row r="87" customFormat="false" ht="15.8" hidden="false" customHeight="false" outlineLevel="0" collapsed="false">
      <c r="B87" s="10" t="s">
        <v>127</v>
      </c>
    </row>
    <row r="88" customFormat="false" ht="15.8" hidden="false" customHeight="false" outlineLevel="0" collapsed="false">
      <c r="B88" s="10" t="s">
        <v>128</v>
      </c>
    </row>
    <row r="89" customFormat="false" ht="15.8" hidden="false" customHeight="false" outlineLevel="0" collapsed="false">
      <c r="B89" s="10" t="s">
        <v>129</v>
      </c>
    </row>
    <row r="90" customFormat="false" ht="15.8" hidden="false" customHeight="false" outlineLevel="0" collapsed="false">
      <c r="B90" s="10" t="s">
        <v>130</v>
      </c>
    </row>
    <row r="91" customFormat="false" ht="15.8" hidden="false" customHeight="false" outlineLevel="0" collapsed="false">
      <c r="B91" s="10" t="s">
        <v>131</v>
      </c>
    </row>
    <row r="92" customFormat="false" ht="15.8" hidden="false" customHeight="false" outlineLevel="0" collapsed="false">
      <c r="B92" s="10" t="s">
        <v>132</v>
      </c>
    </row>
    <row r="93" customFormat="false" ht="15.8" hidden="false" customHeight="false" outlineLevel="0" collapsed="false">
      <c r="B93" s="10" t="s">
        <v>133</v>
      </c>
    </row>
    <row r="94" customFormat="false" ht="15.8" hidden="false" customHeight="false" outlineLevel="0" collapsed="false">
      <c r="B94" s="10" t="s">
        <v>134</v>
      </c>
    </row>
    <row r="95" customFormat="false" ht="15.8" hidden="false" customHeight="false" outlineLevel="0" collapsed="false">
      <c r="B95" s="10" t="s">
        <v>135</v>
      </c>
    </row>
    <row r="96" customFormat="false" ht="15.8" hidden="false" customHeight="false" outlineLevel="0" collapsed="false">
      <c r="B96" s="10" t="s">
        <v>136</v>
      </c>
    </row>
    <row r="97" customFormat="false" ht="15.8" hidden="false" customHeight="false" outlineLevel="0" collapsed="false">
      <c r="B97" s="10" t="s">
        <v>137</v>
      </c>
    </row>
    <row r="98" customFormat="false" ht="15.8" hidden="false" customHeight="false" outlineLevel="0" collapsed="false">
      <c r="B98" s="10" t="s">
        <v>138</v>
      </c>
    </row>
    <row r="99" customFormat="false" ht="15.8" hidden="false" customHeight="false" outlineLevel="0" collapsed="false">
      <c r="B99" s="10" t="s">
        <v>139</v>
      </c>
    </row>
    <row r="100" customFormat="false" ht="15.8" hidden="false" customHeight="false" outlineLevel="0" collapsed="false">
      <c r="B100" s="10" t="s">
        <v>140</v>
      </c>
    </row>
    <row r="101" customFormat="false" ht="15.8" hidden="false" customHeight="false" outlineLevel="0" collapsed="false">
      <c r="B101" s="10" t="s">
        <v>141</v>
      </c>
    </row>
    <row r="102" customFormat="false" ht="15.8" hidden="false" customHeight="false" outlineLevel="0" collapsed="false">
      <c r="B102" s="10" t="s">
        <v>142</v>
      </c>
    </row>
    <row r="103" customFormat="false" ht="15.8" hidden="false" customHeight="false" outlineLevel="0" collapsed="false">
      <c r="B103" s="10" t="s">
        <v>143</v>
      </c>
    </row>
    <row r="104" customFormat="false" ht="15.8" hidden="false" customHeight="false" outlineLevel="0" collapsed="false">
      <c r="B104" s="10" t="s">
        <v>144</v>
      </c>
    </row>
    <row r="105" customFormat="false" ht="15.8" hidden="false" customHeight="false" outlineLevel="0" collapsed="false">
      <c r="B105" s="10" t="s">
        <v>145</v>
      </c>
    </row>
    <row r="106" customFormat="false" ht="15.8" hidden="false" customHeight="false" outlineLevel="0" collapsed="false">
      <c r="B106" s="10" t="s">
        <v>146</v>
      </c>
    </row>
    <row r="107" customFormat="false" ht="15.8" hidden="false" customHeight="false" outlineLevel="0" collapsed="false">
      <c r="B107" s="10" t="s">
        <v>147</v>
      </c>
    </row>
    <row r="108" customFormat="false" ht="15.8" hidden="false" customHeight="false" outlineLevel="0" collapsed="false">
      <c r="B108" s="10" t="s">
        <v>148</v>
      </c>
    </row>
    <row r="109" customFormat="false" ht="15.8" hidden="false" customHeight="false" outlineLevel="0" collapsed="false">
      <c r="B109" s="10" t="s">
        <v>149</v>
      </c>
    </row>
    <row r="110" customFormat="false" ht="15.8" hidden="false" customHeight="false" outlineLevel="0" collapsed="false">
      <c r="B110" s="10" t="s">
        <v>150</v>
      </c>
    </row>
    <row r="111" customFormat="false" ht="15.8" hidden="false" customHeight="false" outlineLevel="0" collapsed="false">
      <c r="B111" s="10" t="s">
        <v>151</v>
      </c>
    </row>
    <row r="112" customFormat="false" ht="15.8" hidden="false" customHeight="false" outlineLevel="0" collapsed="false">
      <c r="B112" s="10" t="s">
        <v>152</v>
      </c>
    </row>
    <row r="113" customFormat="false" ht="15.8" hidden="false" customHeight="false" outlineLevel="0" collapsed="false">
      <c r="B113" s="10" t="s">
        <v>153</v>
      </c>
    </row>
    <row r="114" customFormat="false" ht="15.8" hidden="false" customHeight="false" outlineLevel="0" collapsed="false">
      <c r="B114" s="10" t="s">
        <v>154</v>
      </c>
    </row>
    <row r="115" customFormat="false" ht="15.8" hidden="false" customHeight="false" outlineLevel="0" collapsed="false">
      <c r="B115" s="10" t="s">
        <v>155</v>
      </c>
    </row>
    <row r="116" customFormat="false" ht="15.8" hidden="false" customHeight="false" outlineLevel="0" collapsed="false">
      <c r="B116" s="10" t="s">
        <v>156</v>
      </c>
    </row>
    <row r="117" customFormat="false" ht="15.8" hidden="false" customHeight="false" outlineLevel="0" collapsed="false">
      <c r="B117" s="10" t="s">
        <v>157</v>
      </c>
    </row>
    <row r="118" customFormat="false" ht="15.8" hidden="false" customHeight="false" outlineLevel="0" collapsed="false">
      <c r="B118" s="10" t="s">
        <v>158</v>
      </c>
    </row>
    <row r="119" customFormat="false" ht="15.8" hidden="false" customHeight="false" outlineLevel="0" collapsed="false">
      <c r="B119" s="10" t="s">
        <v>159</v>
      </c>
    </row>
    <row r="120" customFormat="false" ht="15.8" hidden="false" customHeight="false" outlineLevel="0" collapsed="false">
      <c r="B120" s="10" t="s">
        <v>160</v>
      </c>
    </row>
    <row r="121" customFormat="false" ht="15.8" hidden="false" customHeight="false" outlineLevel="0" collapsed="false">
      <c r="B121" s="10" t="s">
        <v>161</v>
      </c>
    </row>
    <row r="122" customFormat="false" ht="15.8" hidden="false" customHeight="false" outlineLevel="0" collapsed="false">
      <c r="B122" s="10" t="s">
        <v>162</v>
      </c>
    </row>
    <row r="123" customFormat="false" ht="15.8" hidden="false" customHeight="false" outlineLevel="0" collapsed="false">
      <c r="B123" s="10" t="s">
        <v>163</v>
      </c>
    </row>
    <row r="124" customFormat="false" ht="15.8" hidden="false" customHeight="false" outlineLevel="0" collapsed="false">
      <c r="B124" s="10" t="s">
        <v>164</v>
      </c>
    </row>
    <row r="125" customFormat="false" ht="15.8" hidden="false" customHeight="false" outlineLevel="0" collapsed="false">
      <c r="B125" s="10" t="s">
        <v>165</v>
      </c>
    </row>
    <row r="126" customFormat="false" ht="15.8" hidden="false" customHeight="false" outlineLevel="0" collapsed="false">
      <c r="B126" s="10" t="s">
        <v>166</v>
      </c>
    </row>
    <row r="127" customFormat="false" ht="15.8" hidden="false" customHeight="false" outlineLevel="0" collapsed="false">
      <c r="B127" s="10" t="s">
        <v>167</v>
      </c>
    </row>
    <row r="128" customFormat="false" ht="15.8" hidden="false" customHeight="false" outlineLevel="0" collapsed="false">
      <c r="B128" s="10" t="s">
        <v>168</v>
      </c>
    </row>
  </sheetData>
  <mergeCells count="1">
    <mergeCell ref="A1:B1"/>
  </mergeCells>
  <conditionalFormatting sqref="B6">
    <cfRule type="expression" priority="2" aboveAverage="0" equalAverage="0" bottom="0" percent="0" rank="0" text="" dxfId="0">
      <formula>$B6=$B7</formula>
    </cfRule>
    <cfRule type="expression" priority="3" aboveAverage="0" equalAverage="0" bottom="0" percent="0" rank="0" text="" dxfId="1">
      <formula>$B6*0.95&lt;=$B7</formula>
    </cfRule>
  </conditionalFormatting>
  <dataValidations count="3">
    <dataValidation allowBlank="false" operator="equal" showDropDown="false" showErrorMessage="true" showInputMessage="false" sqref="B3" type="list">
      <formula1>Misc!$B$1:$B$2</formula1>
      <formula2>0</formula2>
    </dataValidation>
    <dataValidation allowBlank="false" operator="greaterThan" showDropDown="false" showErrorMessage="true" showInputMessage="false" sqref="B6" type="whole">
      <formula1>0</formula1>
      <formula2>0</formula2>
    </dataValidation>
    <dataValidation allowBlank="false" operator="equal" showDropDown="false" showErrorMessage="true" showInputMessage="false" sqref="B4" type="none">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X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RowHeight="15.8" zeroHeight="false" outlineLevelRow="0" outlineLevelCol="0"/>
  <cols>
    <col collapsed="false" customWidth="true" hidden="false" outlineLevel="0" max="1" min="1" style="0" width="17.55"/>
    <col collapsed="false" customWidth="true" hidden="false" outlineLevel="0" max="4" min="2" style="0" width="8.52"/>
    <col collapsed="false" customWidth="true" hidden="false" outlineLevel="0" max="5" min="5" style="0" width="6.08"/>
    <col collapsed="false" customWidth="true" hidden="false" outlineLevel="0" max="6" min="6" style="0" width="15.53"/>
    <col collapsed="false" customWidth="true" hidden="false" outlineLevel="0" max="9" min="7" style="0" width="8.52"/>
    <col collapsed="false" customWidth="true" hidden="false" outlineLevel="0" max="10" min="10" style="0" width="6.08"/>
    <col collapsed="false" customWidth="true" hidden="false" outlineLevel="0" max="11" min="11" style="0" width="15.53"/>
    <col collapsed="false" customWidth="true" hidden="false" outlineLevel="0" max="14" min="12" style="0" width="8.52"/>
    <col collapsed="false" customWidth="true" hidden="false" outlineLevel="0" max="15" min="15" style="0" width="6.08"/>
    <col collapsed="false" customWidth="true" hidden="false" outlineLevel="0" max="16" min="16" style="0" width="15.53"/>
    <col collapsed="false" customWidth="true" hidden="false" outlineLevel="0" max="19" min="17" style="0" width="8.52"/>
    <col collapsed="false" customWidth="true" hidden="false" outlineLevel="0" max="20" min="20" style="0" width="6.08"/>
    <col collapsed="false" customWidth="true" hidden="false" outlineLevel="0" max="21" min="21" style="0" width="15.53"/>
    <col collapsed="false" customWidth="true" hidden="false" outlineLevel="0" max="24" min="22" style="0" width="8.52"/>
    <col collapsed="false" customWidth="true" hidden="false" outlineLevel="0" max="25" min="25" style="0" width="6.08"/>
    <col collapsed="false" customWidth="true" hidden="false" outlineLevel="0" max="26" min="26" style="0" width="15.53"/>
    <col collapsed="false" customWidth="true" hidden="false" outlineLevel="0" max="29" min="27" style="0" width="8.52"/>
    <col collapsed="false" customWidth="true" hidden="false" outlineLevel="0" max="30" min="30" style="0" width="6.08"/>
    <col collapsed="false" customWidth="true" hidden="false" outlineLevel="0" max="31" min="31" style="0" width="15.53"/>
    <col collapsed="false" customWidth="true" hidden="false" outlineLevel="0" max="34" min="32" style="0" width="8.52"/>
    <col collapsed="false" customWidth="true" hidden="false" outlineLevel="0" max="35" min="35" style="0" width="6.08"/>
    <col collapsed="false" customWidth="true" hidden="false" outlineLevel="0" max="36" min="36" style="0" width="15.53"/>
    <col collapsed="false" customWidth="true" hidden="false" outlineLevel="0" max="39" min="37" style="0" width="8.52"/>
    <col collapsed="false" customWidth="true" hidden="false" outlineLevel="0" max="40" min="40" style="0" width="6.08"/>
    <col collapsed="false" customWidth="true" hidden="false" outlineLevel="0" max="41" min="41" style="0" width="15.53"/>
    <col collapsed="false" customWidth="true" hidden="false" outlineLevel="0" max="44" min="42" style="0" width="8.52"/>
    <col collapsed="false" customWidth="true" hidden="false" outlineLevel="0" max="45" min="45" style="0" width="6.08"/>
    <col collapsed="false" customWidth="true" hidden="false" outlineLevel="0" max="46" min="46" style="0" width="15.53"/>
    <col collapsed="false" customWidth="true" hidden="false" outlineLevel="0" max="49" min="47" style="0" width="8.52"/>
    <col collapsed="false" customWidth="true" hidden="false" outlineLevel="0" max="50" min="50" style="0" width="6.08"/>
    <col collapsed="false" customWidth="true" hidden="false" outlineLevel="0" max="1018" min="51" style="0" width="8.52"/>
    <col collapsed="false" customWidth="false" hidden="false" outlineLevel="0" max="1025" min="1019" style="0" width="11.52"/>
  </cols>
  <sheetData>
    <row r="1" customFormat="false" ht="17" hidden="false" customHeight="false" outlineLevel="0" collapsed="false">
      <c r="A1" s="21" t="s">
        <v>244</v>
      </c>
      <c r="B1" s="21"/>
    </row>
    <row r="3" customFormat="false" ht="15.8" hidden="false" customHeight="false" outlineLevel="0" collapsed="false">
      <c r="A3" s="0" t="s">
        <v>245</v>
      </c>
      <c r="B3" s="4" t="n">
        <v>10</v>
      </c>
    </row>
    <row r="5" customFormat="false" ht="15.8" hidden="false" customHeight="false" outlineLevel="0" collapsed="false">
      <c r="A5" s="0" t="s">
        <v>246</v>
      </c>
      <c r="B5" s="2" t="s">
        <v>49</v>
      </c>
      <c r="F5" s="0" t="s">
        <v>246</v>
      </c>
      <c r="G5" s="2" t="s">
        <v>55</v>
      </c>
      <c r="K5" s="0" t="s">
        <v>246</v>
      </c>
      <c r="L5" s="2" t="s">
        <v>61</v>
      </c>
      <c r="P5" s="0" t="s">
        <v>246</v>
      </c>
      <c r="Q5" s="2" t="s">
        <v>67</v>
      </c>
      <c r="U5" s="0" t="s">
        <v>246</v>
      </c>
      <c r="V5" s="2" t="s">
        <v>73</v>
      </c>
      <c r="Z5" s="0" t="s">
        <v>246</v>
      </c>
      <c r="AA5" s="2" t="s">
        <v>79</v>
      </c>
      <c r="AE5" s="0" t="s">
        <v>246</v>
      </c>
      <c r="AF5" s="2" t="s">
        <v>85</v>
      </c>
      <c r="AJ5" s="0" t="s">
        <v>246</v>
      </c>
      <c r="AK5" s="2" t="s">
        <v>91</v>
      </c>
      <c r="AO5" s="0" t="s">
        <v>246</v>
      </c>
      <c r="AP5" s="2" t="s">
        <v>97</v>
      </c>
      <c r="AT5" s="0" t="s">
        <v>246</v>
      </c>
      <c r="AU5" s="2" t="s">
        <v>103</v>
      </c>
    </row>
    <row r="6" customFormat="false" ht="15.8" hidden="false" customHeight="false" outlineLevel="0" collapsed="false">
      <c r="A6" s="0" t="s">
        <v>247</v>
      </c>
      <c r="B6" s="4" t="n">
        <v>12</v>
      </c>
      <c r="C6" s="0" t="s">
        <v>248</v>
      </c>
      <c r="F6" s="0" t="s">
        <v>247</v>
      </c>
      <c r="G6" s="4" t="n">
        <v>12</v>
      </c>
      <c r="H6" s="0" t="s">
        <v>248</v>
      </c>
      <c r="K6" s="0" t="s">
        <v>247</v>
      </c>
      <c r="L6" s="4" t="n">
        <v>12</v>
      </c>
      <c r="M6" s="0" t="s">
        <v>248</v>
      </c>
      <c r="P6" s="0" t="s">
        <v>247</v>
      </c>
      <c r="Q6" s="4" t="n">
        <v>12</v>
      </c>
      <c r="R6" s="0" t="s">
        <v>248</v>
      </c>
      <c r="U6" s="0" t="s">
        <v>247</v>
      </c>
      <c r="V6" s="4" t="n">
        <v>12</v>
      </c>
      <c r="W6" s="0" t="s">
        <v>248</v>
      </c>
      <c r="Z6" s="0" t="s">
        <v>247</v>
      </c>
      <c r="AA6" s="4" t="n">
        <v>12</v>
      </c>
      <c r="AB6" s="0" t="s">
        <v>248</v>
      </c>
      <c r="AE6" s="0" t="s">
        <v>247</v>
      </c>
      <c r="AF6" s="4" t="n">
        <v>12</v>
      </c>
      <c r="AG6" s="0" t="s">
        <v>248</v>
      </c>
      <c r="AJ6" s="0" t="s">
        <v>247</v>
      </c>
      <c r="AK6" s="4" t="n">
        <v>12</v>
      </c>
      <c r="AL6" s="0" t="s">
        <v>248</v>
      </c>
      <c r="AO6" s="0" t="s">
        <v>247</v>
      </c>
      <c r="AP6" s="4" t="n">
        <v>12</v>
      </c>
      <c r="AQ6" s="0" t="s">
        <v>248</v>
      </c>
      <c r="AT6" s="0" t="s">
        <v>247</v>
      </c>
      <c r="AU6" s="4" t="n">
        <v>12</v>
      </c>
      <c r="AV6" s="0" t="s">
        <v>248</v>
      </c>
    </row>
    <row r="7" customFormat="false" ht="15.8" hidden="false" customHeight="false" outlineLevel="0" collapsed="false">
      <c r="A7" s="0" t="s">
        <v>249</v>
      </c>
      <c r="B7" s="4" t="n">
        <v>0</v>
      </c>
      <c r="C7" s="0" t="s">
        <v>248</v>
      </c>
      <c r="F7" s="0" t="s">
        <v>249</v>
      </c>
      <c r="G7" s="4" t="n">
        <v>0</v>
      </c>
      <c r="H7" s="0" t="s">
        <v>248</v>
      </c>
      <c r="K7" s="0" t="s">
        <v>249</v>
      </c>
      <c r="L7" s="4" t="n">
        <v>0</v>
      </c>
      <c r="M7" s="0" t="s">
        <v>248</v>
      </c>
      <c r="P7" s="0" t="s">
        <v>249</v>
      </c>
      <c r="Q7" s="4" t="n">
        <v>0</v>
      </c>
      <c r="R7" s="0" t="s">
        <v>248</v>
      </c>
      <c r="U7" s="0" t="s">
        <v>249</v>
      </c>
      <c r="V7" s="4" t="n">
        <v>0</v>
      </c>
      <c r="W7" s="0" t="s">
        <v>248</v>
      </c>
      <c r="Z7" s="0" t="s">
        <v>249</v>
      </c>
      <c r="AA7" s="4" t="n">
        <v>0</v>
      </c>
      <c r="AB7" s="0" t="s">
        <v>248</v>
      </c>
      <c r="AE7" s="0" t="s">
        <v>249</v>
      </c>
      <c r="AF7" s="4" t="n">
        <v>0</v>
      </c>
      <c r="AG7" s="0" t="s">
        <v>248</v>
      </c>
      <c r="AJ7" s="0" t="s">
        <v>249</v>
      </c>
      <c r="AK7" s="4" t="n">
        <v>0</v>
      </c>
      <c r="AL7" s="0" t="s">
        <v>248</v>
      </c>
      <c r="AO7" s="0" t="s">
        <v>249</v>
      </c>
      <c r="AP7" s="4" t="n">
        <v>0</v>
      </c>
      <c r="AQ7" s="0" t="s">
        <v>248</v>
      </c>
      <c r="AT7" s="0" t="s">
        <v>249</v>
      </c>
      <c r="AU7" s="4" t="n">
        <v>0</v>
      </c>
      <c r="AV7" s="0" t="s">
        <v>248</v>
      </c>
    </row>
    <row r="8" customFormat="false" ht="15.8" hidden="false" customHeight="false" outlineLevel="0" collapsed="false">
      <c r="A8" s="0" t="s">
        <v>250</v>
      </c>
      <c r="B8" s="8" t="s">
        <v>49</v>
      </c>
      <c r="F8" s="0" t="s">
        <v>250</v>
      </c>
      <c r="G8" s="8" t="s">
        <v>55</v>
      </c>
      <c r="K8" s="0" t="s">
        <v>250</v>
      </c>
      <c r="L8" s="8" t="s">
        <v>55</v>
      </c>
      <c r="P8" s="0" t="s">
        <v>250</v>
      </c>
      <c r="Q8" s="8" t="s">
        <v>67</v>
      </c>
      <c r="U8" s="0" t="s">
        <v>250</v>
      </c>
      <c r="V8" s="8" t="s">
        <v>73</v>
      </c>
      <c r="Z8" s="0" t="s">
        <v>250</v>
      </c>
      <c r="AA8" s="8" t="s">
        <v>79</v>
      </c>
      <c r="AE8" s="0" t="s">
        <v>250</v>
      </c>
      <c r="AF8" s="8" t="s">
        <v>85</v>
      </c>
      <c r="AJ8" s="0" t="s">
        <v>250</v>
      </c>
      <c r="AK8" s="8" t="s">
        <v>91</v>
      </c>
      <c r="AO8" s="0" t="s">
        <v>250</v>
      </c>
      <c r="AP8" s="8" t="s">
        <v>97</v>
      </c>
      <c r="AT8" s="0" t="s">
        <v>250</v>
      </c>
      <c r="AU8" s="8" t="s">
        <v>103</v>
      </c>
    </row>
    <row r="9" customFormat="false" ht="15.8" hidden="false" customHeight="false" outlineLevel="0" collapsed="false">
      <c r="A9" s="3" t="str">
        <f aca="false">IF(B11="YES","Min recruitment","ignored")</f>
        <v>ignored</v>
      </c>
      <c r="B9" s="4" t="n">
        <v>40</v>
      </c>
      <c r="C9" s="3" t="s">
        <v>251</v>
      </c>
      <c r="D9" s="3"/>
      <c r="E9" s="3"/>
      <c r="F9" s="3" t="str">
        <f aca="false">IF(G11="YES","Min recruitment","ignored")</f>
        <v>ignored</v>
      </c>
      <c r="G9" s="4" t="n">
        <v>40</v>
      </c>
      <c r="H9" s="3" t="s">
        <v>251</v>
      </c>
      <c r="K9" s="3" t="str">
        <f aca="false">IF(L11="YES","Min recruitment","ignored")</f>
        <v>ignored</v>
      </c>
      <c r="L9" s="4" t="n">
        <v>40</v>
      </c>
      <c r="M9" s="3" t="s">
        <v>251</v>
      </c>
      <c r="P9" s="3" t="str">
        <f aca="false">IF(Q11="YES","Min recruitment","ignored")</f>
        <v>ignored</v>
      </c>
      <c r="Q9" s="4" t="n">
        <v>40</v>
      </c>
      <c r="R9" s="3" t="s">
        <v>251</v>
      </c>
      <c r="U9" s="3" t="str">
        <f aca="false">IF(V11="YES","Min recruitment","ignored")</f>
        <v>ignored</v>
      </c>
      <c r="V9" s="4" t="n">
        <v>40</v>
      </c>
      <c r="W9" s="3" t="s">
        <v>251</v>
      </c>
      <c r="Z9" s="3" t="str">
        <f aca="false">IF(AA11="YES","Min recruitment","ignored")</f>
        <v>ignored</v>
      </c>
      <c r="AA9" s="4" t="n">
        <v>40</v>
      </c>
      <c r="AB9" s="3" t="s">
        <v>251</v>
      </c>
      <c r="AE9" s="3" t="str">
        <f aca="false">IF(AF11="YES","Min recruitment","ignored")</f>
        <v>ignored</v>
      </c>
      <c r="AF9" s="4" t="n">
        <v>40</v>
      </c>
      <c r="AG9" s="3" t="s">
        <v>251</v>
      </c>
      <c r="AJ9" s="3" t="str">
        <f aca="false">IF(AK11="YES","Min recruitment","ignored")</f>
        <v>ignored</v>
      </c>
      <c r="AK9" s="4" t="n">
        <v>40</v>
      </c>
      <c r="AL9" s="3" t="s">
        <v>251</v>
      </c>
      <c r="AO9" s="3" t="str">
        <f aca="false">IF(AP11="YES","Min recruitment","ignored")</f>
        <v>ignored</v>
      </c>
      <c r="AP9" s="4" t="n">
        <v>40</v>
      </c>
      <c r="AQ9" s="3" t="s">
        <v>251</v>
      </c>
      <c r="AT9" s="3" t="str">
        <f aca="false">IF(AU11="YES","Min recruitment","ignored")</f>
        <v>ignored</v>
      </c>
      <c r="AU9" s="4" t="n">
        <v>40</v>
      </c>
      <c r="AV9" s="3" t="s">
        <v>251</v>
      </c>
    </row>
    <row r="10" customFormat="false" ht="15.8" hidden="false" customHeight="false" outlineLevel="0" collapsed="false">
      <c r="A10" s="3" t="str">
        <f aca="false">IF(B11="YES","Max recruitment",IF(B12="YES","ignored","Recruitment"))</f>
        <v>Recruitment</v>
      </c>
      <c r="B10" s="4" t="n">
        <v>60</v>
      </c>
      <c r="C10" s="3" t="s">
        <v>251</v>
      </c>
      <c r="D10" s="3"/>
      <c r="E10" s="3"/>
      <c r="F10" s="3" t="str">
        <f aca="false">IF(G11="YES","Max recruitment",IF(G12="YES","ignored","Recruitment"))</f>
        <v>Recruitment</v>
      </c>
      <c r="G10" s="4" t="n">
        <v>60</v>
      </c>
      <c r="H10" s="3" t="s">
        <v>251</v>
      </c>
      <c r="K10" s="3" t="str">
        <f aca="false">IF(L11="YES","Max recruitment",IF(L12="YES","ignored","Recruitment"))</f>
        <v>Recruitment</v>
      </c>
      <c r="L10" s="4" t="n">
        <v>60</v>
      </c>
      <c r="M10" s="3" t="s">
        <v>251</v>
      </c>
      <c r="P10" s="3" t="str">
        <f aca="false">IF(Q11="YES","Max recruitment",IF(Q12="YES","ignored","Recruitment"))</f>
        <v>Recruitment</v>
      </c>
      <c r="Q10" s="4" t="n">
        <v>60</v>
      </c>
      <c r="R10" s="3" t="s">
        <v>251</v>
      </c>
      <c r="U10" s="3" t="str">
        <f aca="false">IF(V11="YES","Max recruitment",IF(V12="YES","ignored","Recruitment"))</f>
        <v>Recruitment</v>
      </c>
      <c r="V10" s="4" t="n">
        <v>60</v>
      </c>
      <c r="W10" s="3" t="s">
        <v>251</v>
      </c>
      <c r="Z10" s="3" t="str">
        <f aca="false">IF(AA11="YES","Max recruitment",IF(AA12="YES","ignored","Recruitment"))</f>
        <v>Recruitment</v>
      </c>
      <c r="AA10" s="4" t="n">
        <v>60</v>
      </c>
      <c r="AB10" s="3" t="s">
        <v>251</v>
      </c>
      <c r="AE10" s="3" t="str">
        <f aca="false">IF(AF11="YES","Max recruitment",IF(AF12="YES","ignored","Recruitment"))</f>
        <v>Recruitment</v>
      </c>
      <c r="AF10" s="4" t="n">
        <v>60</v>
      </c>
      <c r="AG10" s="3" t="s">
        <v>251</v>
      </c>
      <c r="AJ10" s="3" t="str">
        <f aca="false">IF(AK11="YES","Max recruitment",IF(AK12="YES","ignored","Recruitment"))</f>
        <v>Recruitment</v>
      </c>
      <c r="AK10" s="4" t="n">
        <v>60</v>
      </c>
      <c r="AL10" s="3" t="s">
        <v>251</v>
      </c>
      <c r="AO10" s="3" t="str">
        <f aca="false">IF(AP11="YES","Max recruitment",IF(AP12="YES","ignored","Recruitment"))</f>
        <v>Recruitment</v>
      </c>
      <c r="AP10" s="4" t="n">
        <v>60</v>
      </c>
      <c r="AQ10" s="3" t="s">
        <v>251</v>
      </c>
      <c r="AT10" s="3" t="str">
        <f aca="false">IF(AU11="YES","Max recruitment",IF(AU12="YES","ignored","Recruitment"))</f>
        <v>Recruitment</v>
      </c>
      <c r="AU10" s="4" t="n">
        <v>60</v>
      </c>
      <c r="AV10" s="3" t="s">
        <v>251</v>
      </c>
    </row>
    <row r="11" customFormat="false" ht="15.8" hidden="false" customHeight="false" outlineLevel="0" collapsed="false">
      <c r="A11" s="0" t="s">
        <v>252</v>
      </c>
      <c r="B11" s="2" t="s">
        <v>11</v>
      </c>
      <c r="F11" s="0" t="s">
        <v>252</v>
      </c>
      <c r="G11" s="2" t="s">
        <v>11</v>
      </c>
      <c r="K11" s="0" t="s">
        <v>252</v>
      </c>
      <c r="L11" s="2" t="s">
        <v>11</v>
      </c>
      <c r="P11" s="0" t="s">
        <v>252</v>
      </c>
      <c r="Q11" s="2" t="s">
        <v>11</v>
      </c>
      <c r="U11" s="0" t="s">
        <v>252</v>
      </c>
      <c r="V11" s="2" t="s">
        <v>11</v>
      </c>
      <c r="Z11" s="0" t="s">
        <v>252</v>
      </c>
      <c r="AA11" s="2" t="s">
        <v>11</v>
      </c>
      <c r="AE11" s="0" t="s">
        <v>252</v>
      </c>
      <c r="AF11" s="2" t="s">
        <v>11</v>
      </c>
      <c r="AJ11" s="0" t="s">
        <v>252</v>
      </c>
      <c r="AK11" s="2" t="s">
        <v>11</v>
      </c>
      <c r="AO11" s="0" t="s">
        <v>252</v>
      </c>
      <c r="AP11" s="2" t="s">
        <v>11</v>
      </c>
      <c r="AT11" s="0" t="s">
        <v>252</v>
      </c>
      <c r="AU11" s="2" t="s">
        <v>11</v>
      </c>
    </row>
    <row r="12" customFormat="false" ht="15.8" hidden="false" customHeight="false" outlineLevel="0" collapsed="false">
      <c r="A12" s="3" t="str">
        <f aca="false">IF(B11="YES","ignored","Random recruitment")</f>
        <v>Random recruitment</v>
      </c>
      <c r="B12" s="2" t="s">
        <v>11</v>
      </c>
      <c r="F12" s="3" t="str">
        <f aca="false">IF(G11="YES","ignored","Random recruitment")</f>
        <v>Random recruitment</v>
      </c>
      <c r="G12" s="2" t="s">
        <v>11</v>
      </c>
      <c r="K12" s="3" t="str">
        <f aca="false">IF(L11="YES","ignored","Random recruitment")</f>
        <v>Random recruitment</v>
      </c>
      <c r="L12" s="2" t="s">
        <v>11</v>
      </c>
      <c r="P12" s="3" t="str">
        <f aca="false">IF(Q11="YES","ignored","Random recruitment")</f>
        <v>Random recruitment</v>
      </c>
      <c r="Q12" s="2" t="s">
        <v>11</v>
      </c>
      <c r="U12" s="3" t="str">
        <f aca="false">IF(V11="YES","ignored","Random recruitment")</f>
        <v>Random recruitment</v>
      </c>
      <c r="V12" s="2" t="s">
        <v>11</v>
      </c>
      <c r="Z12" s="3" t="str">
        <f aca="false">IF(AA11="YES","ignored","Random recruitment")</f>
        <v>Random recruitment</v>
      </c>
      <c r="AA12" s="2" t="s">
        <v>11</v>
      </c>
      <c r="AE12" s="3" t="str">
        <f aca="false">IF(AF11="YES","ignored","Random recruitment")</f>
        <v>Random recruitment</v>
      </c>
      <c r="AF12" s="2" t="s">
        <v>11</v>
      </c>
      <c r="AJ12" s="3" t="str">
        <f aca="false">IF(AK11="YES","ignored","Random recruitment")</f>
        <v>Random recruitment</v>
      </c>
      <c r="AK12" s="2" t="s">
        <v>11</v>
      </c>
      <c r="AO12" s="3" t="str">
        <f aca="false">IF(AP11="YES","ignored","Random recruitment")</f>
        <v>Random recruitment</v>
      </c>
      <c r="AP12" s="2" t="s">
        <v>11</v>
      </c>
      <c r="AT12" s="3" t="str">
        <f aca="false">IF(AU11="YES","ignored","Random recruitment")</f>
        <v>Random recruitment</v>
      </c>
      <c r="AU12" s="2" t="s">
        <v>11</v>
      </c>
    </row>
    <row r="13" customFormat="false" ht="15.8" hidden="false" customHeight="false" outlineLevel="0" collapsed="false">
      <c r="A13" s="0" t="s">
        <v>253</v>
      </c>
      <c r="B13" s="2" t="s">
        <v>15</v>
      </c>
      <c r="F13" s="0" t="s">
        <v>253</v>
      </c>
      <c r="G13" s="2" t="s">
        <v>15</v>
      </c>
      <c r="K13" s="0" t="s">
        <v>253</v>
      </c>
      <c r="L13" s="2" t="s">
        <v>15</v>
      </c>
      <c r="P13" s="0" t="s">
        <v>253</v>
      </c>
      <c r="Q13" s="2" t="s">
        <v>15</v>
      </c>
      <c r="U13" s="0" t="s">
        <v>253</v>
      </c>
      <c r="V13" s="2" t="s">
        <v>15</v>
      </c>
      <c r="Z13" s="0" t="s">
        <v>253</v>
      </c>
      <c r="AA13" s="2" t="s">
        <v>15</v>
      </c>
      <c r="AE13" s="0" t="s">
        <v>253</v>
      </c>
      <c r="AF13" s="2" t="s">
        <v>15</v>
      </c>
      <c r="AJ13" s="0" t="s">
        <v>253</v>
      </c>
      <c r="AK13" s="2" t="s">
        <v>15</v>
      </c>
      <c r="AO13" s="0" t="s">
        <v>253</v>
      </c>
      <c r="AP13" s="2" t="s">
        <v>15</v>
      </c>
      <c r="AT13" s="0" t="s">
        <v>253</v>
      </c>
      <c r="AU13" s="2" t="s">
        <v>15</v>
      </c>
    </row>
    <row r="14" customFormat="false" ht="15.8" hidden="false" customHeight="false" outlineLevel="0" collapsed="false">
      <c r="A14" s="3" t="str">
        <f aca="false">IF(B13="YES","Recruitment age","ignored")</f>
        <v>Recruitment age</v>
      </c>
      <c r="B14" s="4" t="n">
        <v>19</v>
      </c>
      <c r="C14" s="3" t="s">
        <v>254</v>
      </c>
      <c r="D14" s="3"/>
      <c r="E14" s="3"/>
      <c r="F14" s="3" t="str">
        <f aca="false">IF(G13="YES","Recruitment age","ignored")</f>
        <v>Recruitment age</v>
      </c>
      <c r="G14" s="4" t="n">
        <v>24</v>
      </c>
      <c r="H14" s="3" t="s">
        <v>254</v>
      </c>
      <c r="K14" s="3" t="str">
        <f aca="false">IF(L13="YES","Recruitment age","ignored")</f>
        <v>Recruitment age</v>
      </c>
      <c r="L14" s="4" t="n">
        <v>21</v>
      </c>
      <c r="M14" s="3" t="s">
        <v>254</v>
      </c>
      <c r="P14" s="3" t="str">
        <f aca="false">IF(Q13="YES","Recruitment age","ignored")</f>
        <v>Recruitment age</v>
      </c>
      <c r="Q14" s="4" t="n">
        <v>25</v>
      </c>
      <c r="R14" s="3" t="s">
        <v>254</v>
      </c>
      <c r="U14" s="3" t="str">
        <f aca="false">IF(V13="YES","Recruitment age","ignored")</f>
        <v>Recruitment age</v>
      </c>
      <c r="V14" s="4" t="n">
        <v>25</v>
      </c>
      <c r="W14" s="3" t="s">
        <v>254</v>
      </c>
      <c r="Z14" s="3" t="str">
        <f aca="false">IF(AA13="YES","Recruitment age","ignored")</f>
        <v>Recruitment age</v>
      </c>
      <c r="AA14" s="4" t="n">
        <v>25</v>
      </c>
      <c r="AB14" s="3" t="s">
        <v>254</v>
      </c>
      <c r="AE14" s="3" t="str">
        <f aca="false">IF(AF13="YES","Recruitment age","ignored")</f>
        <v>Recruitment age</v>
      </c>
      <c r="AF14" s="4" t="n">
        <v>21</v>
      </c>
      <c r="AG14" s="3" t="s">
        <v>254</v>
      </c>
      <c r="AJ14" s="3" t="str">
        <f aca="false">IF(AK13="YES","Recruitment age","ignored")</f>
        <v>Recruitment age</v>
      </c>
      <c r="AK14" s="4" t="n">
        <v>21</v>
      </c>
      <c r="AL14" s="3" t="s">
        <v>254</v>
      </c>
      <c r="AO14" s="3" t="str">
        <f aca="false">IF(AP13="YES","Recruitment age","ignored")</f>
        <v>Recruitment age</v>
      </c>
      <c r="AP14" s="4" t="n">
        <v>21</v>
      </c>
      <c r="AQ14" s="3" t="s">
        <v>254</v>
      </c>
      <c r="AT14" s="3" t="str">
        <f aca="false">IF(AU13="YES","Recruitment age","ignored")</f>
        <v>Recruitment age</v>
      </c>
      <c r="AU14" s="4" t="n">
        <v>21</v>
      </c>
      <c r="AV14" s="3" t="s">
        <v>254</v>
      </c>
    </row>
    <row r="16" customFormat="false" ht="15.8" hidden="false" customHeight="false" outlineLevel="0" collapsed="false">
      <c r="A16" s="3" t="str">
        <f aca="false">IF(AND(B11="NO",B12="YES"),"# of recruits distribution","ignored")</f>
        <v>ignored</v>
      </c>
      <c r="B16" s="2" t="s">
        <v>255</v>
      </c>
      <c r="C16" s="3"/>
      <c r="D16" s="3"/>
      <c r="E16" s="3"/>
      <c r="F16" s="3" t="str">
        <f aca="false">IF(AND(G11="NO",G12="YES"),"# of recruits distribution","ignored")</f>
        <v>ignored</v>
      </c>
      <c r="G16" s="2" t="s">
        <v>255</v>
      </c>
      <c r="H16" s="3"/>
      <c r="K16" s="3" t="str">
        <f aca="false">IF(AND(L11="NO",L12="YES"),"# of recruits distribution","ignored")</f>
        <v>ignored</v>
      </c>
      <c r="L16" s="2" t="s">
        <v>255</v>
      </c>
      <c r="M16" s="3"/>
      <c r="P16" s="3" t="str">
        <f aca="false">IF(AND(Q11="NO",Q12="YES"),"# of recruits distribution","ignored")</f>
        <v>ignored</v>
      </c>
      <c r="Q16" s="2" t="s">
        <v>255</v>
      </c>
      <c r="R16" s="3"/>
      <c r="U16" s="3" t="str">
        <f aca="false">IF(AND(V11="NO",V12="YES"),"# of recruits distribution","ignored")</f>
        <v>ignored</v>
      </c>
      <c r="V16" s="2" t="s">
        <v>255</v>
      </c>
      <c r="W16" s="3"/>
      <c r="Z16" s="3" t="str">
        <f aca="false">IF(AND(AA11="NO",AA12="YES"),"# of recruits distribution","ignored")</f>
        <v>ignored</v>
      </c>
      <c r="AA16" s="2" t="s">
        <v>255</v>
      </c>
      <c r="AB16" s="3"/>
      <c r="AE16" s="3" t="str">
        <f aca="false">IF(AND(AF11="NO",AF12="YES"),"# of recruits distribution","ignored")</f>
        <v>ignored</v>
      </c>
      <c r="AF16" s="2" t="s">
        <v>255</v>
      </c>
      <c r="AG16" s="3"/>
      <c r="AJ16" s="3" t="str">
        <f aca="false">IF(AND(AK11="NO",AK12="YES"),"# of recruits distribution","ignored")</f>
        <v>ignored</v>
      </c>
      <c r="AK16" s="2" t="s">
        <v>255</v>
      </c>
      <c r="AL16" s="3"/>
      <c r="AO16" s="3" t="str">
        <f aca="false">IF(AND(AP11="NO",AP12="YES"),"# of recruits distribution","ignored")</f>
        <v>ignored</v>
      </c>
      <c r="AP16" s="2" t="s">
        <v>255</v>
      </c>
      <c r="AQ16" s="3"/>
      <c r="AT16" s="3" t="str">
        <f aca="false">IF(AND(AU11="NO",AU12="YES"),"# of recruits distribution","ignored")</f>
        <v>ignored</v>
      </c>
      <c r="AU16" s="2" t="s">
        <v>255</v>
      </c>
      <c r="AV16" s="3"/>
    </row>
    <row r="17" customFormat="false" ht="15.8" hidden="false" customHeight="false" outlineLevel="0" collapsed="false">
      <c r="A17" s="3" t="str">
        <f aca="false">IF(AND(B11="NO",B12="YES"),"# of distribution nodes","ignored")</f>
        <v>ignored</v>
      </c>
      <c r="B17" s="23" t="n">
        <f aca="true">MATCH(TRUE(),ISBLANK(OFFSET(C19,0,0,1000)),0)-1</f>
        <v>4</v>
      </c>
      <c r="C17" s="3"/>
      <c r="D17" s="3"/>
      <c r="E17" s="3"/>
      <c r="F17" s="3" t="str">
        <f aca="false">IF(AND(G11="NO",G12="YES"),"# of distribution nodes","ignored")</f>
        <v>ignored</v>
      </c>
      <c r="G17" s="23" t="n">
        <f aca="true">MATCH(TRUE(),ISBLANK(OFFSET(H19,0,0,1000)),0)-1</f>
        <v>4</v>
      </c>
      <c r="H17" s="3"/>
      <c r="K17" s="3" t="str">
        <f aca="false">IF(AND(L11="NO",L12="YES"),"# of distribution nodes","ignored")</f>
        <v>ignored</v>
      </c>
      <c r="L17" s="23" t="n">
        <f aca="true">MATCH(TRUE(),ISBLANK(OFFSET(M19,0,0,1000)),0)-1</f>
        <v>4</v>
      </c>
      <c r="M17" s="3"/>
      <c r="P17" s="3" t="str">
        <f aca="false">IF(AND(Q11="NO",Q12="YES"),"# of distribution nodes","ignored")</f>
        <v>ignored</v>
      </c>
      <c r="Q17" s="23" t="n">
        <f aca="true">MATCH(TRUE(),ISBLANK(OFFSET(R19,0,0,1000)),0)-1</f>
        <v>4</v>
      </c>
      <c r="R17" s="3"/>
      <c r="U17" s="3" t="str">
        <f aca="false">IF(AND(V11="NO",V12="YES"),"# of distribution nodes","ignored")</f>
        <v>ignored</v>
      </c>
      <c r="V17" s="23" t="n">
        <f aca="true">MATCH(TRUE(),ISBLANK(OFFSET(W19,0,0,1000)),0)-1</f>
        <v>4</v>
      </c>
      <c r="W17" s="3"/>
      <c r="Z17" s="3" t="str">
        <f aca="false">IF(AND(AA11="NO",AA12="YES"),"# of distribution nodes","ignored")</f>
        <v>ignored</v>
      </c>
      <c r="AA17" s="23" t="n">
        <f aca="true">MATCH(TRUE(),ISBLANK(OFFSET(AB19,0,0,1000)),0)-1</f>
        <v>4</v>
      </c>
      <c r="AB17" s="3"/>
      <c r="AE17" s="3" t="str">
        <f aca="false">IF(AND(AF11="NO",AF12="YES"),"# of distribution nodes","ignored")</f>
        <v>ignored</v>
      </c>
      <c r="AF17" s="23" t="n">
        <f aca="true">MATCH(TRUE(),ISBLANK(OFFSET(AG19,0,0,1000)),0)-1</f>
        <v>4</v>
      </c>
      <c r="AG17" s="3"/>
      <c r="AJ17" s="3" t="str">
        <f aca="false">IF(AND(AK11="NO",AK12="YES"),"# of distribution nodes","ignored")</f>
        <v>ignored</v>
      </c>
      <c r="AK17" s="23" t="n">
        <f aca="true">MATCH(TRUE(),ISBLANK(OFFSET(AL19,0,0,1000)),0)-1</f>
        <v>4</v>
      </c>
      <c r="AL17" s="3"/>
      <c r="AO17" s="3" t="str">
        <f aca="false">IF(AND(AP11="NO",AP12="YES"),"# of distribution nodes","ignored")</f>
        <v>ignored</v>
      </c>
      <c r="AP17" s="23" t="n">
        <f aca="true">MATCH(TRUE(),ISBLANK(OFFSET(AQ19,0,0,1000)),0)-1</f>
        <v>4</v>
      </c>
      <c r="AQ17" s="3"/>
      <c r="AT17" s="3" t="str">
        <f aca="false">IF(AND(AU11="NO",AU12="YES"),"# of distribution nodes","ignored")</f>
        <v>ignored</v>
      </c>
      <c r="AU17" s="23" t="n">
        <f aca="true">MATCH(TRUE(),ISBLANK(OFFSET(AV19,0,0,1000)),0)-1</f>
        <v>4</v>
      </c>
      <c r="AV17" s="3"/>
    </row>
    <row r="18" customFormat="false" ht="15.8" hidden="false" customHeight="false" outlineLevel="0" collapsed="false">
      <c r="A18" s="3" t="s">
        <v>256</v>
      </c>
      <c r="B18" s="3" t="s">
        <v>257</v>
      </c>
      <c r="C18" s="3" t="s">
        <v>258</v>
      </c>
      <c r="D18" s="0" t="str">
        <f aca="false">IF(B16="Pointwise","Normalised","")</f>
        <v/>
      </c>
      <c r="E18" s="0" t="str">
        <f aca="false">IF(B16="Pointwise","Total weight","")</f>
        <v/>
      </c>
      <c r="F18" s="3" t="s">
        <v>256</v>
      </c>
      <c r="G18" s="3" t="s">
        <v>257</v>
      </c>
      <c r="H18" s="3" t="s">
        <v>258</v>
      </c>
      <c r="I18" s="0" t="str">
        <f aca="false">IF(G16="Pointwise","Normalised","")</f>
        <v/>
      </c>
      <c r="J18" s="0" t="str">
        <f aca="false">IF(G16="Pointwise","Total weight","")</f>
        <v/>
      </c>
      <c r="K18" s="3" t="s">
        <v>256</v>
      </c>
      <c r="L18" s="3" t="s">
        <v>257</v>
      </c>
      <c r="M18" s="3" t="s">
        <v>258</v>
      </c>
      <c r="N18" s="0" t="str">
        <f aca="false">IF(L16="Pointwise","Normalised","")</f>
        <v/>
      </c>
      <c r="O18" s="0" t="str">
        <f aca="false">IF(L16="Pointwise","Total weight","")</f>
        <v/>
      </c>
      <c r="P18" s="3" t="s">
        <v>256</v>
      </c>
      <c r="Q18" s="3" t="s">
        <v>257</v>
      </c>
      <c r="R18" s="3" t="s">
        <v>258</v>
      </c>
      <c r="S18" s="0" t="str">
        <f aca="false">IF(Q16="Pointwise","Normalised","")</f>
        <v/>
      </c>
      <c r="T18" s="0" t="str">
        <f aca="false">IF(Q16="Pointwise","Total weight","")</f>
        <v/>
      </c>
      <c r="U18" s="3" t="s">
        <v>256</v>
      </c>
      <c r="V18" s="3" t="s">
        <v>257</v>
      </c>
      <c r="W18" s="3" t="s">
        <v>258</v>
      </c>
      <c r="X18" s="0" t="str">
        <f aca="false">IF(V16="Pointwise","Normalised","")</f>
        <v/>
      </c>
      <c r="Y18" s="0" t="str">
        <f aca="false">IF(V16="Pointwise","Total weight","")</f>
        <v/>
      </c>
      <c r="Z18" s="3" t="s">
        <v>256</v>
      </c>
      <c r="AA18" s="3" t="s">
        <v>257</v>
      </c>
      <c r="AB18" s="3" t="s">
        <v>258</v>
      </c>
      <c r="AC18" s="0" t="str">
        <f aca="false">IF(AA16="Pointwise","Normalised","")</f>
        <v/>
      </c>
      <c r="AD18" s="0" t="str">
        <f aca="false">IF(AA16="Pointwise","Total weight","")</f>
        <v/>
      </c>
      <c r="AE18" s="3" t="s">
        <v>256</v>
      </c>
      <c r="AF18" s="3" t="s">
        <v>257</v>
      </c>
      <c r="AG18" s="3" t="s">
        <v>258</v>
      </c>
      <c r="AH18" s="0" t="str">
        <f aca="false">IF(AF16="Pointwise","Normalised","")</f>
        <v/>
      </c>
      <c r="AI18" s="0" t="str">
        <f aca="false">IF(AF16="Pointwise","Total weight","")</f>
        <v/>
      </c>
      <c r="AJ18" s="3" t="s">
        <v>256</v>
      </c>
      <c r="AK18" s="3" t="s">
        <v>257</v>
      </c>
      <c r="AL18" s="3" t="s">
        <v>258</v>
      </c>
      <c r="AM18" s="0" t="str">
        <f aca="false">IF(AK16="Pointwise","Normalised","")</f>
        <v/>
      </c>
      <c r="AN18" s="0" t="str">
        <f aca="false">IF(AK16="Pointwise","Total weight","")</f>
        <v/>
      </c>
      <c r="AO18" s="3" t="s">
        <v>256</v>
      </c>
      <c r="AP18" s="3" t="s">
        <v>257</v>
      </c>
      <c r="AQ18" s="3" t="s">
        <v>258</v>
      </c>
      <c r="AR18" s="0" t="str">
        <f aca="false">IF(AP16="Pointwise","Normalised","")</f>
        <v/>
      </c>
      <c r="AS18" s="0" t="str">
        <f aca="false">IF(AP16="Pointwise","Total weight","")</f>
        <v/>
      </c>
      <c r="AT18" s="3" t="s">
        <v>256</v>
      </c>
      <c r="AU18" s="3" t="s">
        <v>257</v>
      </c>
      <c r="AV18" s="3" t="s">
        <v>258</v>
      </c>
      <c r="AW18" s="0" t="str">
        <f aca="false">IF(AU16="Pointwise","Normalised","")</f>
        <v/>
      </c>
      <c r="AX18" s="0" t="str">
        <f aca="false">IF(AU16="Pointwise","Total weight","")</f>
        <v/>
      </c>
    </row>
    <row r="19" customFormat="false" ht="15.8" hidden="false" customHeight="false" outlineLevel="0" collapsed="false">
      <c r="B19" s="2" t="n">
        <v>220</v>
      </c>
      <c r="C19" s="2" t="n">
        <v>1</v>
      </c>
      <c r="D19" s="12" t="str">
        <f aca="false">IF(ISNUMBER(E19),IF(ISNUMBER(C19),C19/E19,0),"")</f>
        <v/>
      </c>
      <c r="E19" s="0" t="str">
        <f aca="true">IF(B16="Pointwise",SUMIF(INDIRECT("C"&amp;(ROW())&amp;":C"&amp;(ROW()+B17-1)),"&gt; 0"),"")</f>
        <v/>
      </c>
      <c r="G19" s="2" t="n">
        <v>170</v>
      </c>
      <c r="H19" s="2" t="n">
        <v>1</v>
      </c>
      <c r="I19" s="12" t="str">
        <f aca="false">IF(ISNUMBER(J19),IF(ISNUMBER(H19),H19/J19,0),"")</f>
        <v/>
      </c>
      <c r="J19" s="0" t="str">
        <f aca="true">IF(G16="Pointwise",SUMIF(INDIRECT("C"&amp;(ROW())&amp;":C"&amp;(ROW()+G17-1)),"&gt; 0"),"")</f>
        <v/>
      </c>
      <c r="L19" s="2" t="n">
        <v>170</v>
      </c>
      <c r="M19" s="2" t="n">
        <v>1</v>
      </c>
      <c r="N19" s="12" t="str">
        <f aca="false">IF(ISNUMBER(O19),IF(ISNUMBER(M19),M19/O19,0),"")</f>
        <v/>
      </c>
      <c r="O19" s="0" t="str">
        <f aca="true">IF(L16="Pointwise",SUMIF(INDIRECT("C"&amp;(ROW())&amp;":C"&amp;(ROW()+L17-1)),"&gt; 0"),"")</f>
        <v/>
      </c>
      <c r="Q19" s="2" t="n">
        <v>170</v>
      </c>
      <c r="R19" s="2" t="n">
        <v>1</v>
      </c>
      <c r="S19" s="12" t="str">
        <f aca="false">IF(ISNUMBER(T19),IF(ISNUMBER(R19),R19/T19,0),"")</f>
        <v/>
      </c>
      <c r="T19" s="0" t="str">
        <f aca="true">IF(Q16="Pointwise",SUMIF(INDIRECT("C"&amp;(ROW())&amp;":C"&amp;(ROW()+Q17-1)),"&gt; 0"),"")</f>
        <v/>
      </c>
      <c r="V19" s="2" t="n">
        <v>170</v>
      </c>
      <c r="W19" s="2" t="n">
        <v>1</v>
      </c>
      <c r="X19" s="12" t="str">
        <f aca="false">IF(ISNUMBER(Y19),IF(ISNUMBER(W19),W19/Y19,0),"")</f>
        <v/>
      </c>
      <c r="Y19" s="0" t="str">
        <f aca="true">IF(V16="Pointwise",SUMIF(INDIRECT("C"&amp;(ROW())&amp;":C"&amp;(ROW()+V17-1)),"&gt; 0"),"")</f>
        <v/>
      </c>
      <c r="AA19" s="2" t="n">
        <v>170</v>
      </c>
      <c r="AB19" s="2" t="n">
        <v>1</v>
      </c>
      <c r="AC19" s="12" t="str">
        <f aca="false">IF(ISNUMBER(AD19),IF(ISNUMBER(AB19),AB19/AD19,0),"")</f>
        <v/>
      </c>
      <c r="AD19" s="0" t="str">
        <f aca="true">IF(AA16="Pointwise",SUMIF(INDIRECT("C"&amp;(ROW())&amp;":C"&amp;(ROW()+AA17-1)),"&gt; 0"),"")</f>
        <v/>
      </c>
      <c r="AF19" s="2" t="n">
        <v>170</v>
      </c>
      <c r="AG19" s="2" t="n">
        <v>1</v>
      </c>
      <c r="AH19" s="12" t="str">
        <f aca="false">IF(ISNUMBER(AI19),IF(ISNUMBER(AG19),AG19/AI19,0),"")</f>
        <v/>
      </c>
      <c r="AI19" s="0" t="str">
        <f aca="true">IF(AF16="Pointwise",SUMIF(INDIRECT("C"&amp;(ROW())&amp;":C"&amp;(ROW()+AF17-1)),"&gt; 0"),"")</f>
        <v/>
      </c>
      <c r="AK19" s="2" t="n">
        <v>170</v>
      </c>
      <c r="AL19" s="2" t="n">
        <v>1</v>
      </c>
      <c r="AM19" s="12" t="str">
        <f aca="false">IF(ISNUMBER(AN19),IF(ISNUMBER(AL19),AL19/AN19,0),"")</f>
        <v/>
      </c>
      <c r="AN19" s="0" t="str">
        <f aca="true">IF(AK16="Pointwise",SUMIF(INDIRECT("C"&amp;(ROW())&amp;":C"&amp;(ROW()+AK17-1)),"&gt; 0"),"")</f>
        <v/>
      </c>
      <c r="AP19" s="2" t="n">
        <v>170</v>
      </c>
      <c r="AQ19" s="2" t="n">
        <v>1</v>
      </c>
      <c r="AR19" s="12" t="str">
        <f aca="false">IF(ISNUMBER(AS19),IF(ISNUMBER(AQ19),AQ19/AS19,0),"")</f>
        <v/>
      </c>
      <c r="AS19" s="0" t="str">
        <f aca="true">IF(AP16="Pointwise",SUMIF(INDIRECT("C"&amp;(ROW())&amp;":C"&amp;(ROW()+AP17-1)),"&gt; 0"),"")</f>
        <v/>
      </c>
      <c r="AU19" s="2" t="n">
        <v>170</v>
      </c>
      <c r="AV19" s="2" t="n">
        <v>1</v>
      </c>
      <c r="AW19" s="12" t="str">
        <f aca="false">IF(ISNUMBER(AX19),IF(ISNUMBER(AV19),AV19/AX19,0),"")</f>
        <v/>
      </c>
      <c r="AX19" s="0" t="str">
        <f aca="true">IF(AU16="Pointwise",SUMIF(INDIRECT("C"&amp;(ROW())&amp;":C"&amp;(ROW()+AU17-1)),"&gt; 0"),"")</f>
        <v/>
      </c>
    </row>
    <row r="20" customFormat="false" ht="15.8" hidden="false" customHeight="false" outlineLevel="0" collapsed="false">
      <c r="B20" s="2" t="n">
        <v>260</v>
      </c>
      <c r="C20" s="2" t="n">
        <v>3</v>
      </c>
      <c r="D20" s="12" t="str">
        <f aca="false">IF(ISNUMBER(E20),IF(ISNUMBER(C20),C20/E20,0),"")</f>
        <v/>
      </c>
      <c r="E20" s="24" t="str">
        <f aca="false">E19</f>
        <v/>
      </c>
      <c r="G20" s="2" t="n">
        <v>200</v>
      </c>
      <c r="H20" s="2" t="n">
        <v>3</v>
      </c>
      <c r="I20" s="12" t="str">
        <f aca="false">IF(ISNUMBER(J20),IF(ISNUMBER(H20),H20/J20,0),"")</f>
        <v/>
      </c>
      <c r="J20" s="24" t="str">
        <f aca="false">J19</f>
        <v/>
      </c>
      <c r="L20" s="2" t="n">
        <v>200</v>
      </c>
      <c r="M20" s="2" t="n">
        <v>3</v>
      </c>
      <c r="N20" s="12" t="str">
        <f aca="false">IF(ISNUMBER(O20),IF(ISNUMBER(M20),M20/O20,0),"")</f>
        <v/>
      </c>
      <c r="O20" s="24" t="str">
        <f aca="false">O19</f>
        <v/>
      </c>
      <c r="Q20" s="2" t="n">
        <v>200</v>
      </c>
      <c r="R20" s="2" t="n">
        <v>3</v>
      </c>
      <c r="S20" s="12" t="str">
        <f aca="false">IF(ISNUMBER(T20),IF(ISNUMBER(R20),R20/T20,0),"")</f>
        <v/>
      </c>
      <c r="T20" s="24" t="str">
        <f aca="false">T19</f>
        <v/>
      </c>
      <c r="V20" s="2" t="n">
        <v>200</v>
      </c>
      <c r="W20" s="2" t="n">
        <v>3</v>
      </c>
      <c r="X20" s="12" t="str">
        <f aca="false">IF(ISNUMBER(Y20),IF(ISNUMBER(W20),W20/Y20,0),"")</f>
        <v/>
      </c>
      <c r="Y20" s="24" t="str">
        <f aca="false">Y19</f>
        <v/>
      </c>
      <c r="AA20" s="2" t="n">
        <v>200</v>
      </c>
      <c r="AB20" s="2" t="n">
        <v>3</v>
      </c>
      <c r="AC20" s="12" t="str">
        <f aca="false">IF(ISNUMBER(AD20),IF(ISNUMBER(AB20),AB20/AD20,0),"")</f>
        <v/>
      </c>
      <c r="AD20" s="24" t="str">
        <f aca="false">AD19</f>
        <v/>
      </c>
      <c r="AF20" s="2" t="n">
        <v>200</v>
      </c>
      <c r="AG20" s="2" t="n">
        <v>3</v>
      </c>
      <c r="AH20" s="12" t="str">
        <f aca="false">IF(ISNUMBER(AI20),IF(ISNUMBER(AG20),AG20/AI20,0),"")</f>
        <v/>
      </c>
      <c r="AI20" s="24" t="str">
        <f aca="false">AI19</f>
        <v/>
      </c>
      <c r="AK20" s="2" t="n">
        <v>200</v>
      </c>
      <c r="AL20" s="2" t="n">
        <v>3</v>
      </c>
      <c r="AM20" s="12" t="str">
        <f aca="false">IF(ISNUMBER(AN20),IF(ISNUMBER(AL20),AL20/AN20,0),"")</f>
        <v/>
      </c>
      <c r="AN20" s="24" t="str">
        <f aca="false">AN19</f>
        <v/>
      </c>
      <c r="AP20" s="2" t="n">
        <v>200</v>
      </c>
      <c r="AQ20" s="2" t="n">
        <v>3</v>
      </c>
      <c r="AR20" s="12" t="str">
        <f aca="false">IF(ISNUMBER(AS20),IF(ISNUMBER(AQ20),AQ20/AS20,0),"")</f>
        <v/>
      </c>
      <c r="AS20" s="24" t="str">
        <f aca="false">AS19</f>
        <v/>
      </c>
      <c r="AU20" s="2" t="n">
        <v>200</v>
      </c>
      <c r="AV20" s="2" t="n">
        <v>3</v>
      </c>
      <c r="AW20" s="12" t="str">
        <f aca="false">IF(ISNUMBER(AX20),IF(ISNUMBER(AV20),AV20/AX20,0),"")</f>
        <v/>
      </c>
      <c r="AX20" s="24" t="str">
        <f aca="false">AX19</f>
        <v/>
      </c>
    </row>
    <row r="21" customFormat="false" ht="15.8" hidden="false" customHeight="false" outlineLevel="0" collapsed="false">
      <c r="B21" s="2" t="n">
        <v>300</v>
      </c>
      <c r="C21" s="2" t="n">
        <v>3</v>
      </c>
      <c r="D21" s="12" t="str">
        <f aca="false">IF(ISNUMBER(E21),IF(ISNUMBER(C21),C21/E21,0),"")</f>
        <v/>
      </c>
      <c r="E21" s="24" t="str">
        <f aca="false">E20</f>
        <v/>
      </c>
      <c r="G21" s="2" t="n">
        <v>230</v>
      </c>
      <c r="H21" s="2" t="n">
        <v>3</v>
      </c>
      <c r="I21" s="12" t="str">
        <f aca="false">IF(ISNUMBER(J21),IF(ISNUMBER(H21),H21/J21,0),"")</f>
        <v/>
      </c>
      <c r="J21" s="24" t="str">
        <f aca="false">J20</f>
        <v/>
      </c>
      <c r="L21" s="2" t="n">
        <v>230</v>
      </c>
      <c r="M21" s="2" t="n">
        <v>3</v>
      </c>
      <c r="N21" s="12" t="str">
        <f aca="false">IF(ISNUMBER(O21),IF(ISNUMBER(M21),M21/O21,0),"")</f>
        <v/>
      </c>
      <c r="O21" s="24" t="str">
        <f aca="false">O20</f>
        <v/>
      </c>
      <c r="Q21" s="2" t="n">
        <v>230</v>
      </c>
      <c r="R21" s="2" t="n">
        <v>3</v>
      </c>
      <c r="S21" s="12" t="str">
        <f aca="false">IF(ISNUMBER(T21),IF(ISNUMBER(R21),R21/T21,0),"")</f>
        <v/>
      </c>
      <c r="T21" s="24" t="str">
        <f aca="false">T20</f>
        <v/>
      </c>
      <c r="V21" s="2" t="n">
        <v>230</v>
      </c>
      <c r="W21" s="2" t="n">
        <v>3</v>
      </c>
      <c r="X21" s="12" t="str">
        <f aca="false">IF(ISNUMBER(Y21),IF(ISNUMBER(W21),W21/Y21,0),"")</f>
        <v/>
      </c>
      <c r="Y21" s="24" t="str">
        <f aca="false">Y20</f>
        <v/>
      </c>
      <c r="AA21" s="2" t="n">
        <v>230</v>
      </c>
      <c r="AB21" s="2" t="n">
        <v>3</v>
      </c>
      <c r="AC21" s="12" t="str">
        <f aca="false">IF(ISNUMBER(AD21),IF(ISNUMBER(AB21),AB21/AD21,0),"")</f>
        <v/>
      </c>
      <c r="AD21" s="24" t="str">
        <f aca="false">AD20</f>
        <v/>
      </c>
      <c r="AF21" s="2" t="n">
        <v>230</v>
      </c>
      <c r="AG21" s="2" t="n">
        <v>3</v>
      </c>
      <c r="AH21" s="12" t="str">
        <f aca="false">IF(ISNUMBER(AI21),IF(ISNUMBER(AG21),AG21/AI21,0),"")</f>
        <v/>
      </c>
      <c r="AI21" s="24" t="str">
        <f aca="false">AI20</f>
        <v/>
      </c>
      <c r="AK21" s="2" t="n">
        <v>230</v>
      </c>
      <c r="AL21" s="2" t="n">
        <v>3</v>
      </c>
      <c r="AM21" s="12" t="str">
        <f aca="false">IF(ISNUMBER(AN21),IF(ISNUMBER(AL21),AL21/AN21,0),"")</f>
        <v/>
      </c>
      <c r="AN21" s="24" t="str">
        <f aca="false">AN20</f>
        <v/>
      </c>
      <c r="AP21" s="2" t="n">
        <v>230</v>
      </c>
      <c r="AQ21" s="2" t="n">
        <v>3</v>
      </c>
      <c r="AR21" s="12" t="str">
        <f aca="false">IF(ISNUMBER(AS21),IF(ISNUMBER(AQ21),AQ21/AS21,0),"")</f>
        <v/>
      </c>
      <c r="AS21" s="24" t="str">
        <f aca="false">AS20</f>
        <v/>
      </c>
      <c r="AU21" s="2" t="n">
        <v>230</v>
      </c>
      <c r="AV21" s="2" t="n">
        <v>3</v>
      </c>
      <c r="AW21" s="12" t="str">
        <f aca="false">IF(ISNUMBER(AX21),IF(ISNUMBER(AV21),AV21/AX21,0),"")</f>
        <v/>
      </c>
      <c r="AX21" s="24" t="str">
        <f aca="false">AX20</f>
        <v/>
      </c>
    </row>
    <row r="22" customFormat="false" ht="15.8" hidden="false" customHeight="false" outlineLevel="0" collapsed="false">
      <c r="B22" s="2" t="n">
        <v>340</v>
      </c>
      <c r="C22" s="2" t="n">
        <v>1</v>
      </c>
      <c r="D22" s="12" t="str">
        <f aca="false">IF(ISNUMBER(E22),IF(ISNUMBER(C22),C22/E22,0),"")</f>
        <v/>
      </c>
      <c r="E22" s="24" t="str">
        <f aca="false">E21</f>
        <v/>
      </c>
      <c r="G22" s="2" t="n">
        <v>260</v>
      </c>
      <c r="H22" s="2" t="n">
        <v>1</v>
      </c>
      <c r="I22" s="12" t="str">
        <f aca="false">IF(ISNUMBER(J22),IF(ISNUMBER(H22),H22/J22,0),"")</f>
        <v/>
      </c>
      <c r="J22" s="24" t="str">
        <f aca="false">J21</f>
        <v/>
      </c>
      <c r="L22" s="2" t="n">
        <v>260</v>
      </c>
      <c r="M22" s="2" t="n">
        <v>1</v>
      </c>
      <c r="N22" s="12" t="str">
        <f aca="false">IF(ISNUMBER(O22),IF(ISNUMBER(M22),M22/O22,0),"")</f>
        <v/>
      </c>
      <c r="O22" s="24" t="str">
        <f aca="false">O21</f>
        <v/>
      </c>
      <c r="Q22" s="2" t="n">
        <v>260</v>
      </c>
      <c r="R22" s="2" t="n">
        <v>1</v>
      </c>
      <c r="S22" s="12" t="str">
        <f aca="false">IF(ISNUMBER(T22),IF(ISNUMBER(R22),R22/T22,0),"")</f>
        <v/>
      </c>
      <c r="T22" s="24" t="str">
        <f aca="false">T21</f>
        <v/>
      </c>
      <c r="V22" s="2" t="n">
        <v>260</v>
      </c>
      <c r="W22" s="2" t="n">
        <v>1</v>
      </c>
      <c r="X22" s="12" t="str">
        <f aca="false">IF(ISNUMBER(Y22),IF(ISNUMBER(W22),W22/Y22,0),"")</f>
        <v/>
      </c>
      <c r="Y22" s="24" t="str">
        <f aca="false">Y21</f>
        <v/>
      </c>
      <c r="AA22" s="2" t="n">
        <v>260</v>
      </c>
      <c r="AB22" s="2" t="n">
        <v>1</v>
      </c>
      <c r="AC22" s="12" t="str">
        <f aca="false">IF(ISNUMBER(AD22),IF(ISNUMBER(AB22),AB22/AD22,0),"")</f>
        <v/>
      </c>
      <c r="AD22" s="24" t="str">
        <f aca="false">AD21</f>
        <v/>
      </c>
      <c r="AF22" s="2" t="n">
        <v>260</v>
      </c>
      <c r="AG22" s="2" t="n">
        <v>1</v>
      </c>
      <c r="AH22" s="12" t="str">
        <f aca="false">IF(ISNUMBER(AI22),IF(ISNUMBER(AG22),AG22/AI22,0),"")</f>
        <v/>
      </c>
      <c r="AI22" s="24" t="str">
        <f aca="false">AI21</f>
        <v/>
      </c>
      <c r="AK22" s="2" t="n">
        <v>260</v>
      </c>
      <c r="AL22" s="2" t="n">
        <v>1</v>
      </c>
      <c r="AM22" s="12" t="str">
        <f aca="false">IF(ISNUMBER(AN22),IF(ISNUMBER(AL22),AL22/AN22,0),"")</f>
        <v/>
      </c>
      <c r="AN22" s="24" t="str">
        <f aca="false">AN21</f>
        <v/>
      </c>
      <c r="AP22" s="2" t="n">
        <v>260</v>
      </c>
      <c r="AQ22" s="2" t="n">
        <v>1</v>
      </c>
      <c r="AR22" s="12" t="str">
        <f aca="false">IF(ISNUMBER(AS22),IF(ISNUMBER(AQ22),AQ22/AS22,0),"")</f>
        <v/>
      </c>
      <c r="AS22" s="24" t="str">
        <f aca="false">AS21</f>
        <v/>
      </c>
      <c r="AU22" s="2" t="n">
        <v>260</v>
      </c>
      <c r="AV22" s="2" t="n">
        <v>1</v>
      </c>
      <c r="AW22" s="12" t="str">
        <f aca="false">IF(ISNUMBER(AX22),IF(ISNUMBER(AV22),AV22/AX22,0),"")</f>
        <v/>
      </c>
      <c r="AX22" s="24" t="str">
        <f aca="false">AX21</f>
        <v/>
      </c>
    </row>
    <row r="23" customFormat="false" ht="15.8" hidden="false" customHeight="false" outlineLevel="0" collapsed="false">
      <c r="I23" s="12" t="str">
        <f aca="false">IF(ISNUMBER(J23),IF(ISNUMBER(#REF!),#REF!/J23,0),"")</f>
        <v/>
      </c>
      <c r="J23" s="24" t="str">
        <f aca="false">J22</f>
        <v/>
      </c>
      <c r="N23" s="12" t="str">
        <f aca="false">IF(ISNUMBER(O23),IF(ISNUMBER(#REF!),#REF!/O23,0),"")</f>
        <v/>
      </c>
      <c r="O23" s="24" t="str">
        <f aca="false">O22</f>
        <v/>
      </c>
      <c r="S23" s="12" t="str">
        <f aca="false">IF(ISNUMBER(T23),IF(ISNUMBER(#REF!),#REF!/T23,0),"")</f>
        <v/>
      </c>
      <c r="T23" s="24" t="str">
        <f aca="false">T22</f>
        <v/>
      </c>
      <c r="X23" s="12" t="str">
        <f aca="false">IF(ISNUMBER(Y23),IF(ISNUMBER(#REF!),#REF!/Y23,0),"")</f>
        <v/>
      </c>
      <c r="Y23" s="24" t="str">
        <f aca="false">Y22</f>
        <v/>
      </c>
      <c r="AC23" s="12" t="str">
        <f aca="false">IF(ISNUMBER(AD23),IF(ISNUMBER(#REF!),#REF!/AD23,0),"")</f>
        <v/>
      </c>
      <c r="AD23" s="24" t="str">
        <f aca="false">AD22</f>
        <v/>
      </c>
      <c r="AH23" s="12" t="str">
        <f aca="false">IF(ISNUMBER(AI23),IF(ISNUMBER(#REF!),#REF!/AI23,0),"")</f>
        <v/>
      </c>
      <c r="AI23" s="24" t="str">
        <f aca="false">AI22</f>
        <v/>
      </c>
      <c r="AM23" s="12" t="str">
        <f aca="false">IF(ISNUMBER(AN23),IF(ISNUMBER(#REF!),#REF!/AN23,0),"")</f>
        <v/>
      </c>
      <c r="AN23" s="24" t="str">
        <f aca="false">AN22</f>
        <v/>
      </c>
      <c r="AR23" s="12" t="str">
        <f aca="false">IF(ISNUMBER(AS23),IF(ISNUMBER(#REF!),#REF!/AS23,0),"")</f>
        <v/>
      </c>
      <c r="AS23" s="24" t="str">
        <f aca="false">AS22</f>
        <v/>
      </c>
      <c r="AW23" s="12" t="str">
        <f aca="false">IF(ISNUMBER(AX23),IF(ISNUMBER(#REF!),#REF!/AX23,0),"")</f>
        <v/>
      </c>
      <c r="AX23" s="24" t="str">
        <f aca="false">AX22</f>
        <v/>
      </c>
    </row>
    <row r="24" customFormat="false" ht="15.8" hidden="false" customHeight="false" outlineLevel="0" collapsed="false">
      <c r="A24" s="3" t="str">
        <f aca="false">IF(B$13="YES","ignored","Recruitment age distribution")</f>
        <v>ignored</v>
      </c>
      <c r="B24" s="2" t="s">
        <v>259</v>
      </c>
      <c r="C24" s="3"/>
      <c r="F24" s="3" t="str">
        <f aca="false">IF(G$13="YES","ignored","Recruitment age distribution")</f>
        <v>ignored</v>
      </c>
      <c r="G24" s="2" t="s">
        <v>259</v>
      </c>
      <c r="H24" s="3"/>
      <c r="K24" s="3" t="str">
        <f aca="false">IF(L$13="YES","ignored","Recruitment age distribution")</f>
        <v>ignored</v>
      </c>
      <c r="L24" s="2" t="s">
        <v>259</v>
      </c>
      <c r="M24" s="3"/>
      <c r="P24" s="3" t="str">
        <f aca="false">IF(Q$13="YES","ignored","Recruitment age distribution")</f>
        <v>ignored</v>
      </c>
      <c r="Q24" s="2" t="s">
        <v>259</v>
      </c>
      <c r="R24" s="3"/>
      <c r="U24" s="3" t="str">
        <f aca="false">IF(V$13="YES","ignored","Recruitment age distribution")</f>
        <v>ignored</v>
      </c>
      <c r="V24" s="2" t="s">
        <v>259</v>
      </c>
      <c r="W24" s="3"/>
      <c r="Z24" s="3" t="str">
        <f aca="false">IF(AA$13="YES","ignored","Recruitment age distribution")</f>
        <v>ignored</v>
      </c>
      <c r="AA24" s="2" t="s">
        <v>259</v>
      </c>
      <c r="AB24" s="3"/>
      <c r="AE24" s="3" t="str">
        <f aca="false">IF(AF$13="YES","ignored","Recruitment age distribution")</f>
        <v>ignored</v>
      </c>
      <c r="AF24" s="2" t="s">
        <v>259</v>
      </c>
      <c r="AG24" s="3"/>
      <c r="AJ24" s="3" t="str">
        <f aca="false">IF(AK$13="YES","ignored","Recruitment age distribution")</f>
        <v>ignored</v>
      </c>
      <c r="AK24" s="2" t="s">
        <v>259</v>
      </c>
      <c r="AL24" s="3"/>
      <c r="AO24" s="3" t="str">
        <f aca="false">IF(AP$13="YES","ignored","Recruitment age distribution")</f>
        <v>ignored</v>
      </c>
      <c r="AP24" s="2" t="s">
        <v>259</v>
      </c>
      <c r="AQ24" s="3"/>
      <c r="AT24" s="3" t="str">
        <f aca="false">IF(AU$13="YES","ignored","Recruitment age distribution")</f>
        <v>ignored</v>
      </c>
      <c r="AU24" s="2" t="s">
        <v>259</v>
      </c>
      <c r="AV24" s="3"/>
    </row>
    <row r="25" customFormat="false" ht="15.8" hidden="false" customHeight="false" outlineLevel="0" collapsed="false">
      <c r="A25" s="3" t="str">
        <f aca="false">IF(B$13="YES","ignored","# of distribution nodes")</f>
        <v>ignored</v>
      </c>
      <c r="B25" s="23" t="n">
        <f aca="true">MATCH(TRUE(),ISBLANK(OFFSET(C27,0,0,1000)),0)-1</f>
        <v>3</v>
      </c>
      <c r="C25" s="3"/>
      <c r="D25" s="3"/>
      <c r="E25" s="3"/>
      <c r="F25" s="3" t="str">
        <f aca="false">IF(G$13="YES","ignored","# of distribution nodes")</f>
        <v>ignored</v>
      </c>
      <c r="G25" s="23" t="n">
        <f aca="true">MATCH(TRUE(),ISBLANK(OFFSET(H27,0,0,1000)),0)-1</f>
        <v>3</v>
      </c>
      <c r="H25" s="3"/>
      <c r="K25" s="3" t="str">
        <f aca="false">IF(L$13="YES","ignored","# of distribution nodes")</f>
        <v>ignored</v>
      </c>
      <c r="L25" s="23" t="n">
        <f aca="true">MATCH(TRUE(),ISBLANK(OFFSET(M27,0,0,1000)),0)-1</f>
        <v>3</v>
      </c>
      <c r="M25" s="3"/>
      <c r="P25" s="3" t="str">
        <f aca="false">IF(Q$13="YES","ignored","# of distribution nodes")</f>
        <v>ignored</v>
      </c>
      <c r="Q25" s="23" t="n">
        <f aca="true">MATCH(TRUE(),ISBLANK(OFFSET(R27,0,0,1000)),0)-1</f>
        <v>3</v>
      </c>
      <c r="R25" s="3"/>
      <c r="U25" s="3" t="str">
        <f aca="false">IF(V$13="YES","ignored","# of distribution nodes")</f>
        <v>ignored</v>
      </c>
      <c r="V25" s="23" t="n">
        <f aca="true">MATCH(TRUE(),ISBLANK(OFFSET(W27,0,0,1000)),0)-1</f>
        <v>3</v>
      </c>
      <c r="W25" s="3"/>
      <c r="Z25" s="3" t="str">
        <f aca="false">IF(AA$13="YES","ignored","# of distribution nodes")</f>
        <v>ignored</v>
      </c>
      <c r="AA25" s="23" t="n">
        <f aca="true">MATCH(TRUE(),ISBLANK(OFFSET(AB27,0,0,1000)),0)-1</f>
        <v>3</v>
      </c>
      <c r="AB25" s="3"/>
      <c r="AE25" s="3" t="str">
        <f aca="false">IF(AF$13="YES","ignored","# of distribution nodes")</f>
        <v>ignored</v>
      </c>
      <c r="AF25" s="23" t="n">
        <f aca="true">MATCH(TRUE(),ISBLANK(OFFSET(AG27,0,0,1000)),0)-1</f>
        <v>3</v>
      </c>
      <c r="AG25" s="3"/>
      <c r="AJ25" s="3" t="str">
        <f aca="false">IF(AK$13="YES","ignored","# of distribution nodes")</f>
        <v>ignored</v>
      </c>
      <c r="AK25" s="23" t="n">
        <f aca="true">MATCH(TRUE(),ISBLANK(OFFSET(AL27,0,0,1000)),0)-1</f>
        <v>3</v>
      </c>
      <c r="AL25" s="3"/>
      <c r="AO25" s="3" t="str">
        <f aca="false">IF(AP$13="YES","ignored","# of distribution nodes")</f>
        <v>ignored</v>
      </c>
      <c r="AP25" s="23" t="n">
        <f aca="true">MATCH(TRUE(),ISBLANK(OFFSET(AQ27,0,0,1000)),0)-1</f>
        <v>3</v>
      </c>
      <c r="AQ25" s="3"/>
      <c r="AT25" s="3" t="str">
        <f aca="false">IF(AU$13="YES","ignored","# of distribution nodes")</f>
        <v>ignored</v>
      </c>
      <c r="AU25" s="23" t="n">
        <f aca="true">MATCH(TRUE(),ISBLANK(OFFSET(AV27,0,0,1000)),0)-1</f>
        <v>3</v>
      </c>
      <c r="AV25" s="3"/>
    </row>
    <row r="26" customFormat="false" ht="15.8" hidden="false" customHeight="false" outlineLevel="0" collapsed="false">
      <c r="A26" s="3" t="s">
        <v>256</v>
      </c>
      <c r="B26" s="3" t="s">
        <v>260</v>
      </c>
      <c r="C26" s="3" t="s">
        <v>258</v>
      </c>
      <c r="D26" s="0" t="str">
        <f aca="false">IF(B24="Pointwise","Normalised","")</f>
        <v/>
      </c>
      <c r="E26" s="0" t="str">
        <f aca="false">IF(B24="Pointwise","Total weight","")</f>
        <v/>
      </c>
      <c r="F26" s="3" t="s">
        <v>256</v>
      </c>
      <c r="G26" s="3" t="s">
        <v>260</v>
      </c>
      <c r="H26" s="3" t="s">
        <v>258</v>
      </c>
      <c r="K26" s="3" t="s">
        <v>256</v>
      </c>
      <c r="L26" s="3" t="s">
        <v>260</v>
      </c>
      <c r="M26" s="3" t="s">
        <v>258</v>
      </c>
      <c r="P26" s="3" t="s">
        <v>256</v>
      </c>
      <c r="Q26" s="3" t="s">
        <v>260</v>
      </c>
      <c r="R26" s="3" t="s">
        <v>258</v>
      </c>
      <c r="U26" s="3" t="s">
        <v>256</v>
      </c>
      <c r="V26" s="3" t="s">
        <v>260</v>
      </c>
      <c r="W26" s="3" t="s">
        <v>258</v>
      </c>
      <c r="Z26" s="3" t="s">
        <v>256</v>
      </c>
      <c r="AA26" s="3" t="s">
        <v>260</v>
      </c>
      <c r="AB26" s="3" t="s">
        <v>258</v>
      </c>
      <c r="AE26" s="3" t="s">
        <v>256</v>
      </c>
      <c r="AF26" s="3" t="s">
        <v>260</v>
      </c>
      <c r="AG26" s="3" t="s">
        <v>258</v>
      </c>
      <c r="AJ26" s="3" t="s">
        <v>256</v>
      </c>
      <c r="AK26" s="3" t="s">
        <v>260</v>
      </c>
      <c r="AL26" s="3" t="s">
        <v>258</v>
      </c>
      <c r="AO26" s="3" t="s">
        <v>256</v>
      </c>
      <c r="AP26" s="3" t="s">
        <v>260</v>
      </c>
      <c r="AQ26" s="3" t="s">
        <v>258</v>
      </c>
      <c r="AT26" s="3" t="s">
        <v>256</v>
      </c>
      <c r="AU26" s="3" t="s">
        <v>260</v>
      </c>
      <c r="AV26" s="3" t="s">
        <v>258</v>
      </c>
    </row>
    <row r="27" customFormat="false" ht="15.8" hidden="false" customHeight="false" outlineLevel="0" collapsed="false">
      <c r="B27" s="2" t="n">
        <v>18</v>
      </c>
      <c r="C27" s="2" t="n">
        <v>6</v>
      </c>
      <c r="D27" s="12" t="str">
        <f aca="false">IF(ISNUMBER(E27),IF(ISNUMBER(C27),C27/E27,0),"")</f>
        <v/>
      </c>
      <c r="E27" s="0" t="str">
        <f aca="true">IF(B24="Pointwise",SUMIF(INDIRECT("C"&amp;(ROW())&amp;":C"&amp;(ROW()+B25-1)),"&gt; 0"),"")</f>
        <v/>
      </c>
      <c r="G27" s="2" t="n">
        <v>18</v>
      </c>
      <c r="H27" s="2" t="n">
        <v>6</v>
      </c>
      <c r="I27" s="0" t="str">
        <f aca="false">IF(G24="Pointwise","Normalised","")</f>
        <v/>
      </c>
      <c r="J27" s="0" t="str">
        <f aca="false">IF(G24="Pointwise","Total weight","")</f>
        <v/>
      </c>
      <c r="L27" s="2" t="n">
        <v>18</v>
      </c>
      <c r="M27" s="2" t="n">
        <v>6</v>
      </c>
      <c r="N27" s="0" t="str">
        <f aca="false">IF(L24="Pointwise","Normalised","")</f>
        <v/>
      </c>
      <c r="O27" s="0" t="str">
        <f aca="false">IF(L24="Pointwise","Total weight","")</f>
        <v/>
      </c>
      <c r="Q27" s="2" t="n">
        <v>18</v>
      </c>
      <c r="R27" s="2" t="n">
        <v>6</v>
      </c>
      <c r="S27" s="0" t="str">
        <f aca="false">IF(Q24="Pointwise","Normalised","")</f>
        <v/>
      </c>
      <c r="T27" s="0" t="str">
        <f aca="false">IF(Q24="Pointwise","Total weight","")</f>
        <v/>
      </c>
      <c r="V27" s="2" t="n">
        <v>18</v>
      </c>
      <c r="W27" s="2" t="n">
        <v>6</v>
      </c>
      <c r="X27" s="0" t="str">
        <f aca="false">IF(V24="Pointwise","Normalised","")</f>
        <v/>
      </c>
      <c r="Y27" s="0" t="str">
        <f aca="false">IF(V24="Pointwise","Total weight","")</f>
        <v/>
      </c>
      <c r="AA27" s="2" t="n">
        <v>18</v>
      </c>
      <c r="AB27" s="2" t="n">
        <v>6</v>
      </c>
      <c r="AC27" s="0" t="str">
        <f aca="false">IF(AA24="Pointwise","Normalised","")</f>
        <v/>
      </c>
      <c r="AD27" s="0" t="str">
        <f aca="false">IF(AA24="Pointwise","Total weight","")</f>
        <v/>
      </c>
      <c r="AF27" s="2" t="n">
        <v>18</v>
      </c>
      <c r="AG27" s="2" t="n">
        <v>6</v>
      </c>
      <c r="AH27" s="0" t="str">
        <f aca="false">IF(AF24="Pointwise","Normalised","")</f>
        <v/>
      </c>
      <c r="AI27" s="0" t="str">
        <f aca="false">IF(AF24="Pointwise","Total weight","")</f>
        <v/>
      </c>
      <c r="AK27" s="2" t="n">
        <v>18</v>
      </c>
      <c r="AL27" s="2" t="n">
        <v>6</v>
      </c>
      <c r="AM27" s="0" t="str">
        <f aca="false">IF(AK24="Pointwise","Normalised","")</f>
        <v/>
      </c>
      <c r="AN27" s="0" t="str">
        <f aca="false">IF(AK24="Pointwise","Total weight","")</f>
        <v/>
      </c>
      <c r="AP27" s="2" t="n">
        <v>18</v>
      </c>
      <c r="AQ27" s="2" t="n">
        <v>6</v>
      </c>
      <c r="AR27" s="0" t="str">
        <f aca="false">IF(AP24="Pointwise","Normalised","")</f>
        <v/>
      </c>
      <c r="AS27" s="0" t="str">
        <f aca="false">IF(AP24="Pointwise","Total weight","")</f>
        <v/>
      </c>
      <c r="AU27" s="2" t="n">
        <v>18</v>
      </c>
      <c r="AV27" s="2" t="n">
        <v>6</v>
      </c>
      <c r="AW27" s="0" t="str">
        <f aca="false">IF(AU24="Pointwise","Normalised","")</f>
        <v/>
      </c>
      <c r="AX27" s="0" t="str">
        <f aca="false">IF(AU24="Pointwise","Total weight","")</f>
        <v/>
      </c>
    </row>
    <row r="28" customFormat="false" ht="15.8" hidden="false" customHeight="false" outlineLevel="0" collapsed="false">
      <c r="B28" s="2" t="n">
        <v>21</v>
      </c>
      <c r="C28" s="2" t="n">
        <v>5</v>
      </c>
      <c r="D28" s="12" t="str">
        <f aca="false">IF(ISNUMBER(E28),IF(ISNUMBER(C28),C28/E28,0),"")</f>
        <v/>
      </c>
      <c r="E28" s="24" t="str">
        <f aca="false">E27</f>
        <v/>
      </c>
      <c r="G28" s="2" t="n">
        <v>21</v>
      </c>
      <c r="H28" s="2" t="n">
        <v>5</v>
      </c>
      <c r="I28" s="12" t="str">
        <f aca="false">IF(ISNUMBER(J28),IF(ISNUMBER(H27),H27/J28,0),"")</f>
        <v/>
      </c>
      <c r="J28" s="0" t="str">
        <f aca="true">IF(G24="Pointwise",SUMIF(INDIRECT("C"&amp;(ROW())&amp;":C"&amp;(ROW()+G25-1)),"&gt; 0"),"")</f>
        <v/>
      </c>
      <c r="L28" s="2" t="n">
        <v>21</v>
      </c>
      <c r="M28" s="2" t="n">
        <v>5</v>
      </c>
      <c r="N28" s="12" t="str">
        <f aca="false">IF(ISNUMBER(O28),IF(ISNUMBER(M27),M27/O28,0),"")</f>
        <v/>
      </c>
      <c r="O28" s="0" t="str">
        <f aca="true">IF(L24="Pointwise",SUMIF(INDIRECT("C"&amp;(ROW())&amp;":C"&amp;(ROW()+L25-1)),"&gt; 0"),"")</f>
        <v/>
      </c>
      <c r="Q28" s="2" t="n">
        <v>21</v>
      </c>
      <c r="R28" s="2" t="n">
        <v>5</v>
      </c>
      <c r="S28" s="12" t="str">
        <f aca="false">IF(ISNUMBER(T28),IF(ISNUMBER(R27),R27/T28,0),"")</f>
        <v/>
      </c>
      <c r="T28" s="0" t="str">
        <f aca="true">IF(Q24="Pointwise",SUMIF(INDIRECT("C"&amp;(ROW())&amp;":C"&amp;(ROW()+Q25-1)),"&gt; 0"),"")</f>
        <v/>
      </c>
      <c r="V28" s="2" t="n">
        <v>21</v>
      </c>
      <c r="W28" s="2" t="n">
        <v>5</v>
      </c>
      <c r="X28" s="12" t="str">
        <f aca="false">IF(ISNUMBER(Y28),IF(ISNUMBER(W27),W27/Y28,0),"")</f>
        <v/>
      </c>
      <c r="Y28" s="0" t="str">
        <f aca="true">IF(V24="Pointwise",SUMIF(INDIRECT("C"&amp;(ROW())&amp;":C"&amp;(ROW()+V25-1)),"&gt; 0"),"")</f>
        <v/>
      </c>
      <c r="AA28" s="2" t="n">
        <v>21</v>
      </c>
      <c r="AB28" s="2" t="n">
        <v>5</v>
      </c>
      <c r="AC28" s="12" t="str">
        <f aca="false">IF(ISNUMBER(AD28),IF(ISNUMBER(AB27),AB27/AD28,0),"")</f>
        <v/>
      </c>
      <c r="AD28" s="0" t="str">
        <f aca="true">IF(AA24="Pointwise",SUMIF(INDIRECT("C"&amp;(ROW())&amp;":C"&amp;(ROW()+AA25-1)),"&gt; 0"),"")</f>
        <v/>
      </c>
      <c r="AF28" s="2" t="n">
        <v>21</v>
      </c>
      <c r="AG28" s="2" t="n">
        <v>5</v>
      </c>
      <c r="AH28" s="12" t="str">
        <f aca="false">IF(ISNUMBER(AI28),IF(ISNUMBER(AG27),AG27/AI28,0),"")</f>
        <v/>
      </c>
      <c r="AI28" s="0" t="str">
        <f aca="true">IF(AF24="Pointwise",SUMIF(INDIRECT("C"&amp;(ROW())&amp;":C"&amp;(ROW()+AF25-1)),"&gt; 0"),"")</f>
        <v/>
      </c>
      <c r="AK28" s="2" t="n">
        <v>21</v>
      </c>
      <c r="AL28" s="2" t="n">
        <v>5</v>
      </c>
      <c r="AM28" s="12" t="str">
        <f aca="false">IF(ISNUMBER(AN28),IF(ISNUMBER(AL27),AL27/AN28,0),"")</f>
        <v/>
      </c>
      <c r="AN28" s="0" t="str">
        <f aca="true">IF(AK24="Pointwise",SUMIF(INDIRECT("C"&amp;(ROW())&amp;":C"&amp;(ROW()+AK25-1)),"&gt; 0"),"")</f>
        <v/>
      </c>
      <c r="AP28" s="2" t="n">
        <v>21</v>
      </c>
      <c r="AQ28" s="2" t="n">
        <v>5</v>
      </c>
      <c r="AR28" s="12" t="str">
        <f aca="false">IF(ISNUMBER(AS28),IF(ISNUMBER(AQ27),AQ27/AS28,0),"")</f>
        <v/>
      </c>
      <c r="AS28" s="0" t="str">
        <f aca="true">IF(AP24="Pointwise",SUMIF(INDIRECT("C"&amp;(ROW())&amp;":C"&amp;(ROW()+AP25-1)),"&gt; 0"),"")</f>
        <v/>
      </c>
      <c r="AU28" s="2" t="n">
        <v>21</v>
      </c>
      <c r="AV28" s="2" t="n">
        <v>5</v>
      </c>
      <c r="AW28" s="12" t="str">
        <f aca="false">IF(ISNUMBER(AX28),IF(ISNUMBER(AV27),AV27/AX28,0),"")</f>
        <v/>
      </c>
      <c r="AX28" s="0" t="str">
        <f aca="true">IF(AU24="Pointwise",SUMIF(INDIRECT("C"&amp;(ROW())&amp;":C"&amp;(ROW()+AU25-1)),"&gt; 0"),"")</f>
        <v/>
      </c>
    </row>
    <row r="29" customFormat="false" ht="15.8" hidden="false" customHeight="false" outlineLevel="0" collapsed="false">
      <c r="B29" s="2" t="n">
        <v>26</v>
      </c>
      <c r="C29" s="2" t="n">
        <v>0</v>
      </c>
      <c r="D29" s="12" t="str">
        <f aca="false">IF(ISNUMBER(E29),IF(ISNUMBER(C29),C29/E29,0),"")</f>
        <v/>
      </c>
      <c r="E29" s="24" t="str">
        <f aca="false">E28</f>
        <v/>
      </c>
      <c r="G29" s="2" t="n">
        <v>26</v>
      </c>
      <c r="H29" s="2" t="n">
        <v>0</v>
      </c>
      <c r="I29" s="12" t="str">
        <f aca="false">IF(ISNUMBER(J29),IF(ISNUMBER(H28),H28/J29,0),"")</f>
        <v/>
      </c>
      <c r="J29" s="24" t="str">
        <f aca="false">J28</f>
        <v/>
      </c>
      <c r="L29" s="2" t="n">
        <v>26</v>
      </c>
      <c r="M29" s="2" t="n">
        <v>0</v>
      </c>
      <c r="N29" s="12" t="str">
        <f aca="false">IF(ISNUMBER(O29),IF(ISNUMBER(M28),M28/O29,0),"")</f>
        <v/>
      </c>
      <c r="O29" s="24" t="str">
        <f aca="false">O28</f>
        <v/>
      </c>
      <c r="Q29" s="2" t="n">
        <v>26</v>
      </c>
      <c r="R29" s="2" t="n">
        <v>0</v>
      </c>
      <c r="S29" s="12" t="str">
        <f aca="false">IF(ISNUMBER(T29),IF(ISNUMBER(R28),R28/T29,0),"")</f>
        <v/>
      </c>
      <c r="T29" s="24" t="str">
        <f aca="false">T28</f>
        <v/>
      </c>
      <c r="V29" s="2" t="n">
        <v>26</v>
      </c>
      <c r="W29" s="2" t="n">
        <v>0</v>
      </c>
      <c r="X29" s="12" t="str">
        <f aca="false">IF(ISNUMBER(Y29),IF(ISNUMBER(W28),W28/Y29,0),"")</f>
        <v/>
      </c>
      <c r="Y29" s="24" t="str">
        <f aca="false">Y28</f>
        <v/>
      </c>
      <c r="AA29" s="2" t="n">
        <v>26</v>
      </c>
      <c r="AB29" s="2" t="n">
        <v>0</v>
      </c>
      <c r="AC29" s="12" t="str">
        <f aca="false">IF(ISNUMBER(AD29),IF(ISNUMBER(AB28),AB28/AD29,0),"")</f>
        <v/>
      </c>
      <c r="AD29" s="24" t="str">
        <f aca="false">AD28</f>
        <v/>
      </c>
      <c r="AF29" s="2" t="n">
        <v>26</v>
      </c>
      <c r="AG29" s="2" t="n">
        <v>0</v>
      </c>
      <c r="AH29" s="12" t="str">
        <f aca="false">IF(ISNUMBER(AI29),IF(ISNUMBER(AG28),AG28/AI29,0),"")</f>
        <v/>
      </c>
      <c r="AI29" s="24" t="str">
        <f aca="false">AI28</f>
        <v/>
      </c>
      <c r="AK29" s="2" t="n">
        <v>26</v>
      </c>
      <c r="AL29" s="2" t="n">
        <v>0</v>
      </c>
      <c r="AM29" s="12" t="str">
        <f aca="false">IF(ISNUMBER(AN29),IF(ISNUMBER(AL28),AL28/AN29,0),"")</f>
        <v/>
      </c>
      <c r="AN29" s="24" t="str">
        <f aca="false">AN28</f>
        <v/>
      </c>
      <c r="AP29" s="2" t="n">
        <v>26</v>
      </c>
      <c r="AQ29" s="2" t="n">
        <v>0</v>
      </c>
      <c r="AR29" s="12" t="str">
        <f aca="false">IF(ISNUMBER(AS29),IF(ISNUMBER(AQ28),AQ28/AS29,0),"")</f>
        <v/>
      </c>
      <c r="AS29" s="24" t="str">
        <f aca="false">AS28</f>
        <v/>
      </c>
      <c r="AU29" s="2" t="n">
        <v>26</v>
      </c>
      <c r="AV29" s="2" t="n">
        <v>0</v>
      </c>
      <c r="AW29" s="12" t="str">
        <f aca="false">IF(ISNUMBER(AX29),IF(ISNUMBER(AV28),AV28/AX29,0),"")</f>
        <v/>
      </c>
      <c r="AX29" s="24" t="str">
        <f aca="false">AX28</f>
        <v/>
      </c>
    </row>
    <row r="30" customFormat="false" ht="15.8" hidden="false" customHeight="false" outlineLevel="0" collapsed="false">
      <c r="B30" s="2"/>
      <c r="C30" s="2"/>
      <c r="D30" s="12" t="str">
        <f aca="false">IF(ISNUMBER(E30),IF(ISNUMBER(C30),C30/E30,0),"")</f>
        <v/>
      </c>
      <c r="E30" s="24" t="str">
        <f aca="false">E29</f>
        <v/>
      </c>
      <c r="G30" s="2"/>
      <c r="H30" s="2"/>
      <c r="I30" s="12" t="str">
        <f aca="false">IF(ISNUMBER(J30),IF(ISNUMBER(H29),H29/J30,0),"")</f>
        <v/>
      </c>
      <c r="J30" s="24" t="str">
        <f aca="false">J29</f>
        <v/>
      </c>
      <c r="L30" s="2"/>
      <c r="M30" s="2"/>
      <c r="N30" s="12" t="str">
        <f aca="false">IF(ISNUMBER(O30),IF(ISNUMBER(M29),M29/O30,0),"")</f>
        <v/>
      </c>
      <c r="O30" s="24" t="str">
        <f aca="false">O29</f>
        <v/>
      </c>
      <c r="Q30" s="2"/>
      <c r="R30" s="2"/>
      <c r="S30" s="12" t="str">
        <f aca="false">IF(ISNUMBER(T30),IF(ISNUMBER(R29),R29/T30,0),"")</f>
        <v/>
      </c>
      <c r="T30" s="24" t="str">
        <f aca="false">T29</f>
        <v/>
      </c>
      <c r="V30" s="2"/>
      <c r="W30" s="2"/>
      <c r="X30" s="12" t="str">
        <f aca="false">IF(ISNUMBER(Y30),IF(ISNUMBER(W29),W29/Y30,0),"")</f>
        <v/>
      </c>
      <c r="Y30" s="24" t="str">
        <f aca="false">Y29</f>
        <v/>
      </c>
      <c r="AA30" s="2"/>
      <c r="AB30" s="2"/>
      <c r="AC30" s="12" t="str">
        <f aca="false">IF(ISNUMBER(AD30),IF(ISNUMBER(AB29),AB29/AD30,0),"")</f>
        <v/>
      </c>
      <c r="AD30" s="24" t="str">
        <f aca="false">AD29</f>
        <v/>
      </c>
      <c r="AF30" s="2"/>
      <c r="AG30" s="2"/>
      <c r="AH30" s="12" t="str">
        <f aca="false">IF(ISNUMBER(AI30),IF(ISNUMBER(AG29),AG29/AI30,0),"")</f>
        <v/>
      </c>
      <c r="AI30" s="24" t="str">
        <f aca="false">AI29</f>
        <v/>
      </c>
      <c r="AK30" s="2"/>
      <c r="AL30" s="2"/>
      <c r="AM30" s="12" t="str">
        <f aca="false">IF(ISNUMBER(AN30),IF(ISNUMBER(AL29),AL29/AN30,0),"")</f>
        <v/>
      </c>
      <c r="AN30" s="24" t="str">
        <f aca="false">AN29</f>
        <v/>
      </c>
      <c r="AP30" s="2"/>
      <c r="AQ30" s="2"/>
      <c r="AR30" s="12" t="str">
        <f aca="false">IF(ISNUMBER(AS30),IF(ISNUMBER(AQ29),AQ29/AS30,0),"")</f>
        <v/>
      </c>
      <c r="AS30" s="24" t="str">
        <f aca="false">AS29</f>
        <v/>
      </c>
      <c r="AU30" s="2"/>
      <c r="AV30" s="2"/>
      <c r="AW30" s="12" t="str">
        <f aca="false">IF(ISNUMBER(AX30),IF(ISNUMBER(AV29),AV29/AX30,0),"")</f>
        <v/>
      </c>
      <c r="AX30" s="24" t="str">
        <f aca="false">AX29</f>
        <v/>
      </c>
    </row>
    <row r="31" customFormat="false" ht="15.8" hidden="false" customHeight="false" outlineLevel="0" collapsed="false">
      <c r="B31" s="2"/>
      <c r="C31" s="2"/>
      <c r="D31" s="12" t="str">
        <f aca="false">IF(ISNUMBER(E31),IF(ISNUMBER(C31),C31/E31,0),"")</f>
        <v/>
      </c>
      <c r="E31" s="24" t="str">
        <f aca="false">E30</f>
        <v/>
      </c>
      <c r="G31" s="2"/>
      <c r="H31" s="2"/>
      <c r="I31" s="12" t="str">
        <f aca="false">IF(ISNUMBER(J31),IF(ISNUMBER(H30),H30/J31,0),"")</f>
        <v/>
      </c>
      <c r="J31" s="24" t="str">
        <f aca="false">J30</f>
        <v/>
      </c>
      <c r="L31" s="2"/>
      <c r="M31" s="2"/>
      <c r="N31" s="12" t="str">
        <f aca="false">IF(ISNUMBER(O31),IF(ISNUMBER(M30),M30/O31,0),"")</f>
        <v/>
      </c>
      <c r="O31" s="24" t="str">
        <f aca="false">O30</f>
        <v/>
      </c>
      <c r="Q31" s="2"/>
      <c r="R31" s="2"/>
      <c r="S31" s="12" t="str">
        <f aca="false">IF(ISNUMBER(T31),IF(ISNUMBER(R30),R30/T31,0),"")</f>
        <v/>
      </c>
      <c r="T31" s="24" t="str">
        <f aca="false">T30</f>
        <v/>
      </c>
      <c r="V31" s="2"/>
      <c r="W31" s="2"/>
      <c r="X31" s="12" t="str">
        <f aca="false">IF(ISNUMBER(Y31),IF(ISNUMBER(W30),W30/Y31,0),"")</f>
        <v/>
      </c>
      <c r="Y31" s="24" t="str">
        <f aca="false">Y30</f>
        <v/>
      </c>
      <c r="AA31" s="2"/>
      <c r="AB31" s="2"/>
      <c r="AC31" s="12" t="str">
        <f aca="false">IF(ISNUMBER(AD31),IF(ISNUMBER(AB30),AB30/AD31,0),"")</f>
        <v/>
      </c>
      <c r="AD31" s="24" t="str">
        <f aca="false">AD30</f>
        <v/>
      </c>
      <c r="AF31" s="2"/>
      <c r="AG31" s="2"/>
      <c r="AH31" s="12" t="str">
        <f aca="false">IF(ISNUMBER(AI31),IF(ISNUMBER(AG30),AG30/AI31,0),"")</f>
        <v/>
      </c>
      <c r="AI31" s="24" t="str">
        <f aca="false">AI30</f>
        <v/>
      </c>
      <c r="AK31" s="2"/>
      <c r="AL31" s="2"/>
      <c r="AM31" s="12" t="str">
        <f aca="false">IF(ISNUMBER(AN31),IF(ISNUMBER(AL30),AL30/AN31,0),"")</f>
        <v/>
      </c>
      <c r="AN31" s="24" t="str">
        <f aca="false">AN30</f>
        <v/>
      </c>
      <c r="AP31" s="2"/>
      <c r="AQ31" s="2"/>
      <c r="AR31" s="12" t="str">
        <f aca="false">IF(ISNUMBER(AS31),IF(ISNUMBER(AQ30),AQ30/AS31,0),"")</f>
        <v/>
      </c>
      <c r="AS31" s="24" t="str">
        <f aca="false">AS30</f>
        <v/>
      </c>
      <c r="AU31" s="2"/>
      <c r="AV31" s="2"/>
      <c r="AW31" s="12" t="str">
        <f aca="false">IF(ISNUMBER(AX31),IF(ISNUMBER(AV30),AV30/AX31,0),"")</f>
        <v/>
      </c>
      <c r="AX31" s="24" t="str">
        <f aca="false">AX30</f>
        <v/>
      </c>
    </row>
    <row r="32" customFormat="false" ht="15.8" hidden="false" customHeight="false" outlineLevel="0" collapsed="false">
      <c r="B32" s="2"/>
      <c r="C32" s="2"/>
      <c r="D32" s="12" t="str">
        <f aca="false">IF(ISNUMBER(E32),IF(ISNUMBER(C32),C32/E32,0),"")</f>
        <v/>
      </c>
      <c r="E32" s="24" t="str">
        <f aca="false">E31</f>
        <v/>
      </c>
      <c r="G32" s="2"/>
      <c r="H32" s="2"/>
      <c r="I32" s="12" t="str">
        <f aca="false">IF(ISNUMBER(J32),IF(ISNUMBER(H31),H31/J32,0),"")</f>
        <v/>
      </c>
      <c r="J32" s="24" t="str">
        <f aca="false">J31</f>
        <v/>
      </c>
      <c r="L32" s="2"/>
      <c r="M32" s="2"/>
      <c r="N32" s="12" t="str">
        <f aca="false">IF(ISNUMBER(O32),IF(ISNUMBER(M31),M31/O32,0),"")</f>
        <v/>
      </c>
      <c r="O32" s="24" t="str">
        <f aca="false">O31</f>
        <v/>
      </c>
      <c r="Q32" s="2"/>
      <c r="R32" s="2"/>
      <c r="S32" s="12" t="str">
        <f aca="false">IF(ISNUMBER(T32),IF(ISNUMBER(R31),R31/T32,0),"")</f>
        <v/>
      </c>
      <c r="T32" s="24" t="str">
        <f aca="false">T31</f>
        <v/>
      </c>
      <c r="V32" s="2"/>
      <c r="W32" s="2"/>
      <c r="X32" s="12" t="str">
        <f aca="false">IF(ISNUMBER(Y32),IF(ISNUMBER(W31),W31/Y32,0),"")</f>
        <v/>
      </c>
      <c r="Y32" s="24" t="str">
        <f aca="false">Y31</f>
        <v/>
      </c>
      <c r="AA32" s="2"/>
      <c r="AB32" s="2"/>
      <c r="AC32" s="12" t="str">
        <f aca="false">IF(ISNUMBER(AD32),IF(ISNUMBER(AB31),AB31/AD32,0),"")</f>
        <v/>
      </c>
      <c r="AD32" s="24" t="str">
        <f aca="false">AD31</f>
        <v/>
      </c>
      <c r="AF32" s="2"/>
      <c r="AG32" s="2"/>
      <c r="AH32" s="12" t="str">
        <f aca="false">IF(ISNUMBER(AI32),IF(ISNUMBER(AG31),AG31/AI32,0),"")</f>
        <v/>
      </c>
      <c r="AI32" s="24" t="str">
        <f aca="false">AI31</f>
        <v/>
      </c>
      <c r="AK32" s="2"/>
      <c r="AL32" s="2"/>
      <c r="AM32" s="12" t="str">
        <f aca="false">IF(ISNUMBER(AN32),IF(ISNUMBER(AL31),AL31/AN32,0),"")</f>
        <v/>
      </c>
      <c r="AN32" s="24" t="str">
        <f aca="false">AN31</f>
        <v/>
      </c>
      <c r="AP32" s="2"/>
      <c r="AQ32" s="2"/>
      <c r="AR32" s="12" t="str">
        <f aca="false">IF(ISNUMBER(AS32),IF(ISNUMBER(AQ31),AQ31/AS32,0),"")</f>
        <v/>
      </c>
      <c r="AS32" s="24" t="str">
        <f aca="false">AS31</f>
        <v/>
      </c>
      <c r="AU32" s="2"/>
      <c r="AV32" s="2"/>
      <c r="AW32" s="12" t="str">
        <f aca="false">IF(ISNUMBER(AX32),IF(ISNUMBER(AV31),AV31/AX32,0),"")</f>
        <v/>
      </c>
      <c r="AX32" s="24" t="str">
        <f aca="false">AX31</f>
        <v/>
      </c>
    </row>
    <row r="33" customFormat="false" ht="15.8" hidden="false" customHeight="false" outlineLevel="0" collapsed="false">
      <c r="I33" s="12" t="str">
        <f aca="false">IF(ISNUMBER(J33),IF(ISNUMBER(H32),H32/J33,0),"")</f>
        <v/>
      </c>
      <c r="J33" s="24" t="str">
        <f aca="false">J32</f>
        <v/>
      </c>
      <c r="N33" s="12" t="str">
        <f aca="false">IF(ISNUMBER(O33),IF(ISNUMBER(M32),M32/O33,0),"")</f>
        <v/>
      </c>
      <c r="O33" s="24" t="str">
        <f aca="false">O32</f>
        <v/>
      </c>
      <c r="S33" s="12" t="str">
        <f aca="false">IF(ISNUMBER(T33),IF(ISNUMBER(R32),R32/T33,0),"")</f>
        <v/>
      </c>
      <c r="T33" s="24" t="str">
        <f aca="false">T32</f>
        <v/>
      </c>
      <c r="X33" s="12" t="str">
        <f aca="false">IF(ISNUMBER(Y33),IF(ISNUMBER(W32),W32/Y33,0),"")</f>
        <v/>
      </c>
      <c r="Y33" s="24" t="str">
        <f aca="false">Y32</f>
        <v/>
      </c>
      <c r="AC33" s="12" t="str">
        <f aca="false">IF(ISNUMBER(AD33),IF(ISNUMBER(AB32),AB32/AD33,0),"")</f>
        <v/>
      </c>
      <c r="AD33" s="24" t="str">
        <f aca="false">AD32</f>
        <v/>
      </c>
      <c r="AH33" s="12" t="str">
        <f aca="false">IF(ISNUMBER(AI33),IF(ISNUMBER(AG32),AG32/AI33,0),"")</f>
        <v/>
      </c>
      <c r="AI33" s="24" t="str">
        <f aca="false">AI32</f>
        <v/>
      </c>
      <c r="AM33" s="12" t="str">
        <f aca="false">IF(ISNUMBER(AN33),IF(ISNUMBER(AL32),AL32/AN33,0),"")</f>
        <v/>
      </c>
      <c r="AN33" s="24" t="str">
        <f aca="false">AN32</f>
        <v/>
      </c>
      <c r="AR33" s="12" t="str">
        <f aca="false">IF(ISNUMBER(AS33),IF(ISNUMBER(AQ32),AQ32/AS33,0),"")</f>
        <v/>
      </c>
      <c r="AS33" s="24" t="str">
        <f aca="false">AS32</f>
        <v/>
      </c>
      <c r="AW33" s="12" t="str">
        <f aca="false">IF(ISNUMBER(AX33),IF(ISNUMBER(AV32),AV32/AX33,0),"")</f>
        <v/>
      </c>
      <c r="AX33" s="24" t="str">
        <f aca="false">AX32</f>
        <v/>
      </c>
    </row>
  </sheetData>
  <mergeCells count="1">
    <mergeCell ref="A1:B1"/>
  </mergeCells>
  <conditionalFormatting sqref="B9">
    <cfRule type="expression" priority="2" aboveAverage="0" equalAverage="0" bottom="0" percent="0" rank="0" text="" dxfId="0">
      <formula>B$11="NO"</formula>
    </cfRule>
  </conditionalFormatting>
  <conditionalFormatting sqref="B10">
    <cfRule type="expression" priority="3" aboveAverage="0" equalAverage="0" bottom="0" percent="0" rank="0" text="" dxfId="0">
      <formula>AND(B$11="NO",B$12="YES")</formula>
    </cfRule>
  </conditionalFormatting>
  <conditionalFormatting sqref="B12">
    <cfRule type="expression" priority="4" aboveAverage="0" equalAverage="0" bottom="0" percent="0" rank="0" text="" dxfId="0">
      <formula>B$11="YES"</formula>
    </cfRule>
  </conditionalFormatting>
  <dataValidations count="9">
    <dataValidation allowBlank="false" operator="equal" showDropDown="false" showErrorMessage="true" showInputMessage="false" sqref="B11:B13 G11:G13 L11:L13 Q11:Q13 V11:V13 AA11:AA13 AF11:AF13 AK11:AK13 AP11:AP13 AU11:AU13" type="list">
      <formula1>Misc!$B$1:$B$2</formula1>
      <formula2>0</formula2>
    </dataValidation>
    <dataValidation allowBlank="false" operator="greaterThan" showDropDown="false" showErrorMessage="true" showInputMessage="false" sqref="B6 G6 L6 Q6 V6 AA6 AF6 AK6 AP6 AU6" type="decimal">
      <formula1>0</formula1>
      <formula2>0</formula2>
    </dataValidation>
    <dataValidation allowBlank="false" operator="greaterThanOrEqual" showDropDown="false" showErrorMessage="true" showInputMessage="false" sqref="B7 G7 L7 Q7 V7 AA7 AF7 AK7 AP7 AU7" type="decimal">
      <formula1>0</formula1>
      <formula2>0</formula2>
    </dataValidation>
    <dataValidation allowBlank="true" operator="greaterThanOrEqual" showDropDown="false" showErrorMessage="true" showInputMessage="false" sqref="B9:B10 G9:G10 L9:L10 Q9:Q10 V9:V10 AA9:AA10 AF9:AF10 AK9:AK10 AP9:AP10 AU9:AU10" type="decimal">
      <formula1>0</formula1>
      <formula2>0</formula2>
    </dataValidation>
    <dataValidation allowBlank="false" operator="greaterThanOrEqual" showDropDown="false" showErrorMessage="true" showInputMessage="false" sqref="B14 G14 L14 Q14 V14 AA14 AF14 AK14 AP14 AU14" type="decimal">
      <formula1>0</formula1>
      <formula2>0</formula2>
    </dataValidation>
    <dataValidation allowBlank="false" operator="equal" showDropDown="false" showErrorMessage="true" showInputMessage="false" sqref="B16 G16 L16 Q16 V16 AA16 AF16 AK16 AP16 AU16 B24 G24 L24 Q24 V24 AA24 AF24 AK24 AP24 AU24" type="list">
      <formula1>Misc!$D$1:$D$3</formula1>
      <formula2>0</formula2>
    </dataValidation>
    <dataValidation allowBlank="false" operator="greaterThan" showDropDown="false" showErrorMessage="true" showInputMessage="false" sqref="B17 G17 L17 Q17 V17 AA17 AF17 AK17 AP17 AU17 B25 G25 L25 Q25 V25 AA25 AF25 AK25 AP25 AU25" type="none">
      <formula1>0</formula1>
      <formula2>0</formula2>
    </dataValidation>
    <dataValidation allowBlank="true" operator="greaterThanOrEqual" showDropDown="false" showErrorMessage="true" showInputMessage="false" sqref="B3" type="whole">
      <formula1>0</formula1>
      <formula2>0</formula2>
    </dataValidation>
    <dataValidation allowBlank="true" operator="equal" showDropDown="false" showErrorMessage="true" showInputMessage="false" sqref="B8 G8 L8 Q8 V8 AA8 AF8 AK8 AP8 AU8" type="list">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zeroHeight="false" outlineLevelRow="0" outlineLevelCol="0"/>
  <cols>
    <col collapsed="false" customWidth="true" hidden="false" outlineLevel="0" max="1" min="1" style="0" width="13.5"/>
    <col collapsed="false" customWidth="true" hidden="false" outlineLevel="0" max="1025" min="2" style="0" width="8.52"/>
  </cols>
  <sheetData>
    <row r="1" customFormat="false" ht="15" hidden="false" customHeight="false" outlineLevel="0" collapsed="false">
      <c r="A1" s="21" t="s">
        <v>261</v>
      </c>
      <c r="B1" s="21"/>
    </row>
    <row r="3" customFormat="false" ht="12.8" hidden="false" customHeight="false" outlineLevel="0" collapsed="false">
      <c r="A3" s="0" t="s">
        <v>262</v>
      </c>
      <c r="B3" s="4" t="n">
        <v>1</v>
      </c>
      <c r="C3" s="0" t="s">
        <v>248</v>
      </c>
    </row>
    <row r="4" customFormat="false" ht="12.8" hidden="false" customHeight="false" outlineLevel="0" collapsed="false">
      <c r="A4" s="0" t="s">
        <v>249</v>
      </c>
      <c r="B4" s="4" t="n">
        <v>0</v>
      </c>
      <c r="C4" s="0" t="s">
        <v>248</v>
      </c>
    </row>
    <row r="5" customFormat="false" ht="12.8" hidden="false" customHeight="false" outlineLevel="0" collapsed="false">
      <c r="A5" s="0" t="s">
        <v>263</v>
      </c>
      <c r="B5" s="4" t="n">
        <v>45</v>
      </c>
      <c r="C5" s="0" t="s">
        <v>254</v>
      </c>
    </row>
    <row r="6" customFormat="false" ht="12.8" hidden="false" customHeight="false" outlineLevel="0" collapsed="false">
      <c r="A6" s="0" t="s">
        <v>264</v>
      </c>
      <c r="B6" s="4" t="n">
        <v>63</v>
      </c>
      <c r="C6" s="0" t="s">
        <v>254</v>
      </c>
    </row>
    <row r="7" customFormat="false" ht="12.8" hidden="false" customHeight="false" outlineLevel="0" collapsed="false">
      <c r="A7" s="0" t="s">
        <v>265</v>
      </c>
      <c r="B7" s="2" t="s">
        <v>266</v>
      </c>
      <c r="C7" s="0" t="s">
        <v>267</v>
      </c>
    </row>
  </sheetData>
  <mergeCells count="1">
    <mergeCell ref="A1:B1"/>
  </mergeCells>
  <dataValidations count="4">
    <dataValidation allowBlank="false" operator="greaterThan" showDropDown="false" showErrorMessage="true" showInputMessage="false" sqref="B3" type="decimal">
      <formula1>0</formula1>
      <formula2>0</formula2>
    </dataValidation>
    <dataValidation allowBlank="false" operator="equal" showDropDown="false" showErrorMessage="true" showInputMessage="false" sqref="B4" type="decimal">
      <formula1>0</formula1>
      <formula2>0</formula2>
    </dataValidation>
    <dataValidation allowBlank="false" operator="greaterThanOrEqual" showDropDown="false" showErrorMessage="true" showInputMessage="false" sqref="B5:B6" type="decimal">
      <formula1>0</formula1>
      <formula2>0</formula2>
    </dataValidation>
    <dataValidation allowBlank="false" operator="greaterThanOrEqual" showDropDown="false" showErrorMessage="true" showInputMessage="false" sqref="B7" type="list">
      <formula1>"EITHER,BOTH"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17378</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2018-08-13T14:23:03Z</dcterms:created>
  <dc:creator/>
  <dc:description/>
  <dc:language>en-US</dc:language>
  <cp:lastModifiedBy/>
  <dcterms:modified xsi:type="dcterms:W3CDTF">2019-02-12T11:53:41Z</dcterms:modified>
  <cp:revision>422</cp:revision>
  <dc:subject/>
  <dc:title/>
</cp:coreProperties>
</file>