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General" sheetId="1" state="visible" r:id="rId2"/>
    <sheet name="Attributes" sheetId="2" state="visible" r:id="rId3"/>
    <sheet name="States" sheetId="3" state="visible" r:id="rId4"/>
    <sheet name="Transitions" sheetId="4" state="visible" r:id="rId5"/>
    <sheet name="Compound States" sheetId="5" state="visible" r:id="rId6"/>
    <sheet name="Snapshot" sheetId="6" state="visible" r:id="rId7"/>
    <sheet name="State Map" sheetId="7" state="visible" r:id="rId8"/>
    <sheet name="Recruitment" sheetId="8" state="visible" r:id="rId9"/>
    <sheet name="Retirement" sheetId="9" state="visible" r:id="rId10"/>
    <sheet name="Output plots (trans)" sheetId="10" state="visible" r:id="rId11"/>
    <sheet name="Output plots (pop)" sheetId="11" state="visible" r:id="rId12"/>
    <sheet name="Misc" sheetId="12" state="visible" r:id="rId13"/>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The name of the catalogue file (without extension)</t>
        </r>
      </text>
    </comment>
    <comment ref="B4" authorId="0">
      <text>
        <r>
          <rPr>
            <sz val="10"/>
            <rFont val="Arial"/>
            <family val="2"/>
            <charset val="1"/>
          </rPr>
          <t xml:space="preserve">The name of the database file (without extension)</t>
        </r>
      </text>
    </comment>
    <comment ref="B5" authorId="0">
      <text>
        <r>
          <rPr>
            <sz val="10"/>
            <rFont val="Arial"/>
            <family val="2"/>
            <charset val="1"/>
          </rPr>
          <t xml:space="preserve">The name of the simulation in the database</t>
        </r>
      </text>
    </comment>
  </commentList>
</comments>
</file>

<file path=xl/comments8.xml><?xml version="1.0" encoding="utf-8"?>
<comments xmlns="http://schemas.openxmlformats.org/spreadsheetml/2006/main" xmlns:xdr="http://schemas.openxmlformats.org/drawingml/2006/spreadsheetDrawing">
  <authors>
    <author> </author>
  </authors>
  <commentList>
    <comment ref="B16" authorId="0">
      <text>
        <r>
          <rPr>
            <sz val="10"/>
            <rFont val="Arial"/>
            <family val="2"/>
            <charset val="1"/>
          </rPr>
          <t xml:space="preserve">* Pointwise: only the listed values are possible.
* Piecewise Uniform: interval randomly chosen based on entered weights, then uniformly random within interval (endpoint excluded). Weight of point with highest value gets ignored.
* Piecewise Linear: density function is (normalization of) linear interpolation between entered  points and weights.</t>
        </r>
      </text>
    </comment>
    <comment ref="E19" authorId="0">
      <text>
        <r>
          <rPr>
            <sz val="10"/>
            <rFont val="Arial"/>
            <family val="2"/>
            <charset val="1"/>
          </rPr>
          <t xml:space="preserve">1</t>
        </r>
        <r>
          <rPr>
            <vertAlign val="superscript"/>
            <sz val="10"/>
            <rFont val="Arial"/>
            <family val="2"/>
            <charset val="1"/>
          </rPr>
          <t xml:space="preserve">st</t>
        </r>
        <r>
          <rPr>
            <sz val="10"/>
            <rFont val="Arial"/>
            <family val="2"/>
            <charset val="1"/>
          </rPr>
          <t xml:space="preserve"> row: Computes the total weight of the distribution.</t>
        </r>
      </text>
    </comment>
    <comment ref="E20" authorId="0">
      <text>
        <r>
          <rPr>
            <sz val="10"/>
            <rFont val="Arial"/>
            <family val="2"/>
            <charset val="1"/>
          </rPr>
          <t xml:space="preserve">Other rows: Equals the cell above.</t>
        </r>
      </text>
    </comment>
  </commentList>
</comments>
</file>

<file path=xl/sharedStrings.xml><?xml version="1.0" encoding="utf-8"?>
<sst xmlns="http://schemas.openxmlformats.org/spreadsheetml/2006/main" count="1599" uniqueCount="241">
  <si>
    <t xml:space="preserve">General simulation parameters</t>
  </si>
  <si>
    <t xml:space="preserve">Catalogue name</t>
  </si>
  <si>
    <t xml:space="preserve">SIMULcat</t>
  </si>
  <si>
    <t xml:space="preserve">Database name</t>
  </si>
  <si>
    <t xml:space="preserve">Simulation name</t>
  </si>
  <si>
    <t xml:space="preserve">SIMULtest</t>
  </si>
  <si>
    <t xml:space="preserve">Target personnel</t>
  </si>
  <si>
    <t xml:space="preserve">Sim start date</t>
  </si>
  <si>
    <t xml:space="preserve">Sim length</t>
  </si>
  <si>
    <t xml:space="preserve">Number of DB commits</t>
  </si>
  <si>
    <t xml:space="preserve">Config from database?</t>
  </si>
  <si>
    <t xml:space="preserve">NO</t>
  </si>
  <si>
    <t xml:space="preserve">Source database</t>
  </si>
  <si>
    <t xml:space="preserve">systemConfigFile/testDB</t>
  </si>
  <si>
    <t xml:space="preserve">Run simulation?</t>
  </si>
  <si>
    <t xml:space="preserve">YES</t>
  </si>
  <si>
    <t xml:space="preserve">Attributes in simulation</t>
  </si>
  <si>
    <t xml:space="preserve">Max attributes in sim</t>
  </si>
  <si>
    <t xml:space="preserve"># of Attributes in sim</t>
  </si>
  <si>
    <t xml:space="preserve">Name</t>
  </si>
  <si>
    <t xml:space="preserve">Auxiliary</t>
  </si>
  <si>
    <t xml:space="preserve">Initial Values + Weights</t>
  </si>
  <si>
    <t xml:space="preserve">Academia</t>
  </si>
  <si>
    <t xml:space="preserve">1A</t>
  </si>
  <si>
    <t xml:space="preserve">1B</t>
  </si>
  <si>
    <t xml:space="preserve">2B</t>
  </si>
  <si>
    <t xml:space="preserve">2C</t>
  </si>
  <si>
    <t xml:space="preserve">3D</t>
  </si>
  <si>
    <t xml:space="preserve">Language</t>
  </si>
  <si>
    <t xml:space="preserve">N</t>
  </si>
  <si>
    <t xml:space="preserve">F</t>
  </si>
  <si>
    <t xml:space="preserve">Gender</t>
  </si>
  <si>
    <t xml:space="preserve">M</t>
  </si>
  <si>
    <t xml:space="preserve">CareerType</t>
  </si>
  <si>
    <t xml:space="preserve">B</t>
  </si>
  <si>
    <t xml:space="preserve">D</t>
  </si>
  <si>
    <t xml:space="preserve">JobCategory</t>
  </si>
  <si>
    <t xml:space="preserve">E</t>
  </si>
  <si>
    <t xml:space="preserve">I</t>
  </si>
  <si>
    <t xml:space="preserve">JobType</t>
  </si>
  <si>
    <t xml:space="preserve">L</t>
  </si>
  <si>
    <t xml:space="preserve">C</t>
  </si>
  <si>
    <t xml:space="preserve">Candidature</t>
  </si>
  <si>
    <t xml:space="preserve">K</t>
  </si>
  <si>
    <t xml:space="preserve">A</t>
  </si>
  <si>
    <t xml:space="preserve">States in simulation</t>
  </si>
  <si>
    <t xml:space="preserve">Max states in sim</t>
  </si>
  <si>
    <t xml:space="preserve"># of States in sim</t>
  </si>
  <si>
    <t xml:space="preserve">Target capacity</t>
  </si>
  <si>
    <t xml:space="preserve">1A-B ELK</t>
  </si>
  <si>
    <t xml:space="preserve">1A-B ELA</t>
  </si>
  <si>
    <t xml:space="preserve">1A-B EBK</t>
  </si>
  <si>
    <t xml:space="preserve">1A-B EBA</t>
  </si>
  <si>
    <t xml:space="preserve">1A-B EDA</t>
  </si>
  <si>
    <t xml:space="preserve">1A-B ECA</t>
  </si>
  <si>
    <t xml:space="preserve">1A-D ELK</t>
  </si>
  <si>
    <t xml:space="preserve">1A-D ELA</t>
  </si>
  <si>
    <t xml:space="preserve">1A-D EBK</t>
  </si>
  <si>
    <t xml:space="preserve">1A-D EBA</t>
  </si>
  <si>
    <t xml:space="preserve">1A-D EDA</t>
  </si>
  <si>
    <t xml:space="preserve">1A-D ECA</t>
  </si>
  <si>
    <t xml:space="preserve">1B-B ELK</t>
  </si>
  <si>
    <t xml:space="preserve">1B-B ELA</t>
  </si>
  <si>
    <t xml:space="preserve">1B-B EBK</t>
  </si>
  <si>
    <t xml:space="preserve">1B-B EBA</t>
  </si>
  <si>
    <t xml:space="preserve">1B-B EDA</t>
  </si>
  <si>
    <t xml:space="preserve">1B-B ECA</t>
  </si>
  <si>
    <t xml:space="preserve">1B-D ELK</t>
  </si>
  <si>
    <t xml:space="preserve">1B-D ELA</t>
  </si>
  <si>
    <t xml:space="preserve">1B-D EBK</t>
  </si>
  <si>
    <t xml:space="preserve">1B-D EBA</t>
  </si>
  <si>
    <t xml:space="preserve">1B-D EDA</t>
  </si>
  <si>
    <t xml:space="preserve">1B-D ECA</t>
  </si>
  <si>
    <t xml:space="preserve">1A-B ILK</t>
  </si>
  <si>
    <t xml:space="preserve">1A-B ILA</t>
  </si>
  <si>
    <t xml:space="preserve">1A-B IBK</t>
  </si>
  <si>
    <t xml:space="preserve">1A-B IBA</t>
  </si>
  <si>
    <t xml:space="preserve">1A-B IDA</t>
  </si>
  <si>
    <t xml:space="preserve">1A-B ICA</t>
  </si>
  <si>
    <t xml:space="preserve">1A-D ILK</t>
  </si>
  <si>
    <t xml:space="preserve">1A-D ILA</t>
  </si>
  <si>
    <t xml:space="preserve">1A-D IBK</t>
  </si>
  <si>
    <t xml:space="preserve">1A-D IBA</t>
  </si>
  <si>
    <t xml:space="preserve">1A-D IDA</t>
  </si>
  <si>
    <t xml:space="preserve">1A-D ICA</t>
  </si>
  <si>
    <t xml:space="preserve">1B-B ILK</t>
  </si>
  <si>
    <t xml:space="preserve">1B-B ILA</t>
  </si>
  <si>
    <t xml:space="preserve">1B-B IBK</t>
  </si>
  <si>
    <t xml:space="preserve">1B-B IBA</t>
  </si>
  <si>
    <t xml:space="preserve">1B-B IDA</t>
  </si>
  <si>
    <t xml:space="preserve">1B-B ICA</t>
  </si>
  <si>
    <t xml:space="preserve">1B-D ILK</t>
  </si>
  <si>
    <t xml:space="preserve">1B-D ILA</t>
  </si>
  <si>
    <t xml:space="preserve">1B-D IBK</t>
  </si>
  <si>
    <t xml:space="preserve">1B-D IBA</t>
  </si>
  <si>
    <t xml:space="preserve">1B-D IDA</t>
  </si>
  <si>
    <t xml:space="preserve">1B-D ICA</t>
  </si>
  <si>
    <t xml:space="preserve">Transitions in simulation</t>
  </si>
  <si>
    <t xml:space="preserve">Start state</t>
  </si>
  <si>
    <t xml:space="preserve">End state</t>
  </si>
  <si>
    <t xml:space="preserve">Schedule period (m)</t>
  </si>
  <si>
    <t xml:space="preserve">Schedule offset to sim start (m)</t>
  </si>
  <si>
    <t xml:space="preserve"># time conds</t>
  </si>
  <si>
    <t xml:space="preserve">Time conditions</t>
  </si>
  <si>
    <t xml:space="preserve"># other conds</t>
  </si>
  <si>
    <t xml:space="preserve">Other conditions</t>
  </si>
  <si>
    <t xml:space="preserve">Max flux</t>
  </si>
  <si>
    <t xml:space="preserve">Respect end state target?</t>
  </si>
  <si>
    <t xml:space="preserve">Number of attempts</t>
  </si>
  <si>
    <t xml:space="preserve">Resign on failure?</t>
  </si>
  <si>
    <t xml:space="preserve"># Probs</t>
  </si>
  <si>
    <t xml:space="preserve">Success probabilities</t>
  </si>
  <si>
    <t xml:space="preserve"># extra changes</t>
  </si>
  <si>
    <t xml:space="preserve">Extra changes</t>
  </si>
  <si>
    <t xml:space="preserve">eB</t>
  </si>
  <si>
    <t xml:space="preserve">time in state</t>
  </si>
  <si>
    <t xml:space="preserve">&gt;=</t>
  </si>
  <si>
    <t xml:space="preserve">iB</t>
  </si>
  <si>
    <t xml:space="preserve">eA</t>
  </si>
  <si>
    <t xml:space="preserve">iA</t>
  </si>
  <si>
    <t xml:space="preserve">B+</t>
  </si>
  <si>
    <t xml:space="preserve">tenure</t>
  </si>
  <si>
    <t xml:space="preserve">OV</t>
  </si>
  <si>
    <t xml:space="preserve">age</t>
  </si>
  <si>
    <t xml:space="preserve">DI</t>
  </si>
  <si>
    <t xml:space="preserve">eD</t>
  </si>
  <si>
    <t xml:space="preserve">iD</t>
  </si>
  <si>
    <t xml:space="preserve">aC</t>
  </si>
  <si>
    <t xml:space="preserve">eC</t>
  </si>
  <si>
    <t xml:space="preserve">iC</t>
  </si>
  <si>
    <t xml:space="preserve">Compound states in simulation</t>
  </si>
  <si>
    <t xml:space="preserve">Max cat. states in sim</t>
  </si>
  <si>
    <t xml:space="preserve">Max. attrs for hierarchy</t>
  </si>
  <si>
    <t xml:space="preserve">Max. custom states in sim</t>
  </si>
  <si>
    <t xml:space="preserve"># of cat. States in sim</t>
  </si>
  <si>
    <t xml:space="preserve"># of Attr for hierarchy</t>
  </si>
  <si>
    <t xml:space="preserve"># of custom States in sim</t>
  </si>
  <si>
    <t xml:space="preserve">Catalogue state</t>
  </si>
  <si>
    <t xml:space="preserve">Attribute</t>
  </si>
  <si>
    <t xml:space="preserve">Compound state name</t>
  </si>
  <si>
    <t xml:space="preserve"># component states</t>
  </si>
  <si>
    <t xml:space="preserve">Component states</t>
  </si>
  <si>
    <t xml:space="preserve">Branch</t>
  </si>
  <si>
    <t xml:space="preserve">Officers</t>
  </si>
  <si>
    <t xml:space="preserve">AdOff</t>
  </si>
  <si>
    <t xml:space="preserve">Off</t>
  </si>
  <si>
    <t xml:space="preserve">Seniority</t>
  </si>
  <si>
    <t xml:space="preserve">NonComOfficers</t>
  </si>
  <si>
    <t xml:space="preserve">AdNCOff</t>
  </si>
  <si>
    <t xml:space="preserve">volunteers</t>
  </si>
  <si>
    <t xml:space="preserve">Vol</t>
  </si>
  <si>
    <t xml:space="preserve">BO</t>
  </si>
  <si>
    <t xml:space="preserve">BDL</t>
  </si>
  <si>
    <t xml:space="preserve">Snapshot parameters</t>
  </si>
  <si>
    <t xml:space="preserve">Upload initial population?</t>
  </si>
  <si>
    <t xml:space="preserve">Snapshot file</t>
  </si>
  <si>
    <t xml:space="preserve">SIMULsnap</t>
  </si>
  <si>
    <t xml:space="preserve">ID column number</t>
  </si>
  <si>
    <t xml:space="preserve">Tenure info column number</t>
  </si>
  <si>
    <t xml:space="preserve">Is recruitment date?</t>
  </si>
  <si>
    <t xml:space="preserve">Age info column number</t>
  </si>
  <si>
    <t xml:space="preserve">Is birth date?</t>
  </si>
  <si>
    <t xml:space="preserve">Last transition time column number</t>
  </si>
  <si>
    <t xml:space="preserve">Max columns to import</t>
  </si>
  <si>
    <t xml:space="preserve"># columns to import</t>
  </si>
  <si>
    <t xml:space="preserve">Col nrs to import</t>
  </si>
  <si>
    <t xml:space="preserve">Plot of State Network</t>
  </si>
  <si>
    <t xml:space="preserve">Show plot</t>
  </si>
  <si>
    <t xml:space="preserve">Save to file</t>
  </si>
  <si>
    <t xml:space="preserve">Plot</t>
  </si>
  <si>
    <t xml:space="preserve">Max states</t>
  </si>
  <si>
    <t xml:space="preserve">States to show</t>
  </si>
  <si>
    <t xml:space="preserve">States</t>
  </si>
  <si>
    <t xml:space="preserve">Recruitment parameters</t>
  </si>
  <si>
    <t xml:space="preserve">Number of recruitment types</t>
  </si>
  <si>
    <t xml:space="preserve">Name of recruitment type</t>
  </si>
  <si>
    <t xml:space="preserve">2B-B ELK</t>
  </si>
  <si>
    <t xml:space="preserve">2B-D ELK</t>
  </si>
  <si>
    <t xml:space="preserve">2C-B ELK</t>
  </si>
  <si>
    <t xml:space="preserve">2C-D ELK</t>
  </si>
  <si>
    <t xml:space="preserve">3D-B ELK</t>
  </si>
  <si>
    <t xml:space="preserve">3D-D ELK</t>
  </si>
  <si>
    <t xml:space="preserve">Time between recruitment cycles</t>
  </si>
  <si>
    <t xml:space="preserve">months</t>
  </si>
  <si>
    <t xml:space="preserve">Offset of cycle</t>
  </si>
  <si>
    <t xml:space="preserve">State to recruit to</t>
  </si>
  <si>
    <t xml:space="preserve">persons</t>
  </si>
  <si>
    <t xml:space="preserve">Adaptive recruitment</t>
  </si>
  <si>
    <t xml:space="preserve">Fixed recruitment age?</t>
  </si>
  <si>
    <t xml:space="preserve">years</t>
  </si>
  <si>
    <t xml:space="preserve">Piecewise Linear</t>
  </si>
  <si>
    <t xml:space="preserve">Distribution nodes</t>
  </si>
  <si>
    <t xml:space="preserve">Amount</t>
  </si>
  <si>
    <t xml:space="preserve">Weight</t>
  </si>
  <si>
    <t xml:space="preserve">Piecewise Uniform</t>
  </si>
  <si>
    <t xml:space="preserve">Age in years</t>
  </si>
  <si>
    <t xml:space="preserve">Retirement parameters</t>
  </si>
  <si>
    <t xml:space="preserve">Time between retirement cycles</t>
  </si>
  <si>
    <t xml:space="preserve">Max career length</t>
  </si>
  <si>
    <t xml:space="preserve">Max retirement age</t>
  </si>
  <si>
    <t xml:space="preserve">Conditions for retirement?</t>
  </si>
  <si>
    <t xml:space="preserve">EITHER</t>
  </si>
  <si>
    <t xml:space="preserve">satisfied</t>
  </si>
  <si>
    <t xml:space="preserve">Output graphs (transitions)</t>
  </si>
  <si>
    <t xml:space="preserve">Show plots?</t>
  </si>
  <si>
    <t xml:space="preserve">Generate Excel?</t>
  </si>
  <si>
    <t xml:space="preserve">Excel filename</t>
  </si>
  <si>
    <t xml:space="preserve">testFluxReport</t>
  </si>
  <si>
    <t xml:space="preserve">Max flux plots</t>
  </si>
  <si>
    <t xml:space="preserve">Flux plots to show</t>
  </si>
  <si>
    <t xml:space="preserve">Source/Target?</t>
  </si>
  <si>
    <t xml:space="preserve">Transition name</t>
  </si>
  <si>
    <t xml:space="preserve">Source state</t>
  </si>
  <si>
    <t xml:space="preserve">Target state</t>
  </si>
  <si>
    <t xml:space="preserve">Time resolution (m)</t>
  </si>
  <si>
    <t xml:space="preserve">retired</t>
  </si>
  <si>
    <t xml:space="preserve">resigned</t>
  </si>
  <si>
    <t xml:space="preserve">fired</t>
  </si>
  <si>
    <t xml:space="preserve">Output graphs (populations)</t>
  </si>
  <si>
    <t xml:space="preserve">testReport</t>
  </si>
  <si>
    <t xml:space="preserve">Max plots</t>
  </si>
  <si>
    <t xml:space="preserve">Plots to show</t>
  </si>
  <si>
    <t xml:space="preserve">Flux breakdown</t>
  </si>
  <si>
    <t xml:space="preserve">State</t>
  </si>
  <si>
    <t xml:space="preserve">Plot resolution (m)</t>
  </si>
  <si>
    <t xml:space="preserve">Show population</t>
  </si>
  <si>
    <t xml:space="preserve">Show flux in</t>
  </si>
  <si>
    <t xml:space="preserve">Show flux out</t>
  </si>
  <si>
    <t xml:space="preserve">Show net flux</t>
  </si>
  <si>
    <t xml:space="preserve">By Transition?</t>
  </si>
  <si>
    <t xml:space="preserve">Show normal</t>
  </si>
  <si>
    <t xml:space="preserve">Show stacked</t>
  </si>
  <si>
    <t xml:space="preserve">Show percentage</t>
  </si>
  <si>
    <t xml:space="preserve">IN</t>
  </si>
  <si>
    <t xml:space="preserve">Pointwise</t>
  </si>
  <si>
    <t xml:space="preserve">NOT IN</t>
  </si>
  <si>
    <t xml:space="preserve">IS</t>
  </si>
  <si>
    <t xml:space="preserve">IS NOT</t>
  </si>
  <si>
    <t xml:space="preserve">&lt;</t>
  </si>
  <si>
    <t xml:space="preserve">&gt;</t>
  </si>
  <si>
    <t xml:space="preserve">&lt;=</t>
  </si>
</sst>
</file>

<file path=xl/styles.xml><?xml version="1.0" encoding="utf-8"?>
<styleSheet xmlns="http://schemas.openxmlformats.org/spreadsheetml/2006/main">
  <numFmts count="5">
    <numFmt numFmtId="164" formatCode="General"/>
    <numFmt numFmtId="165" formatCode="D\ MMM\ YYYY"/>
    <numFmt numFmtId="166" formatCode="&quot;BOOL&quot;E&quot;AN&quot;"/>
    <numFmt numFmtId="167" formatCode="0.00%"/>
    <numFmt numFmtId="168" formatCode="&quot;WAAR&quot;;&quot;WAAR&quot;;&quot;ONWAAR&quot;"/>
  </numFmts>
  <fonts count="10">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
      <sz val="10"/>
      <name val="Arial"/>
      <family val="2"/>
      <charset val="1"/>
    </font>
    <font>
      <b val="true"/>
      <sz val="10"/>
      <name val="Arial"/>
      <family val="2"/>
      <charset val="1"/>
    </font>
    <font>
      <sz val="11"/>
      <name val="Arial"/>
      <family val="2"/>
      <charset val="1"/>
    </font>
    <font>
      <i val="true"/>
      <sz val="10"/>
      <name val="Arial"/>
      <family val="2"/>
      <charset val="1"/>
    </font>
    <font>
      <vertAlign val="superscript"/>
      <sz val="10"/>
      <name val="Arial"/>
      <family val="2"/>
      <charset val="1"/>
    </font>
  </fonts>
  <fills count="7">
    <fill>
      <patternFill patternType="none"/>
    </fill>
    <fill>
      <patternFill patternType="gray125"/>
    </fill>
    <fill>
      <patternFill patternType="solid">
        <fgColor rgb="FF33FF99"/>
        <bgColor rgb="FF00FFFF"/>
      </patternFill>
    </fill>
    <fill>
      <patternFill patternType="solid">
        <fgColor rgb="FF99FF66"/>
        <bgColor rgb="FF99CC00"/>
      </patternFill>
    </fill>
    <fill>
      <patternFill patternType="solid">
        <fgColor rgb="FFFFFF99"/>
        <bgColor rgb="FFFFFFCC"/>
      </patternFill>
    </fill>
    <fill>
      <patternFill patternType="solid">
        <fgColor rgb="FFFFF200"/>
        <bgColor rgb="FFFFFF00"/>
      </patternFill>
    </fill>
    <fill>
      <patternFill patternType="solid">
        <fgColor rgb="FFF10D0C"/>
        <bgColor rgb="FF993300"/>
      </patternFill>
    </fill>
  </fills>
  <borders count="3">
    <border diagonalUp="false" diagonalDown="false">
      <left/>
      <right/>
      <top/>
      <bottom/>
      <diagonal/>
    </border>
    <border diagonalUp="false" diagonalDown="false">
      <left style="hair">
        <color rgb="FF006600"/>
      </left>
      <right style="hair">
        <color rgb="FF006600"/>
      </right>
      <top style="hair">
        <color rgb="FF006600"/>
      </top>
      <bottom style="hair">
        <color rgb="FF006600"/>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false" applyBorder="false" applyAlignment="false" applyProtection="true">
      <alignment horizontal="general" vertical="bottom" textRotation="0" wrapText="false" indent="0" shrinkToFit="false"/>
      <protection locked="true" hidden="false"/>
    </xf>
    <xf numFmtId="165" fontId="5" fillId="3" borderId="1" xfId="20" applyFont="false" applyBorder="false" applyAlignment="false" applyProtection="true">
      <alignment horizontal="general" vertical="bottom" textRotation="0" wrapText="false" indent="0" shrinkToFit="false"/>
      <protection locked="true" hidden="false"/>
    </xf>
    <xf numFmtId="166" fontId="6" fillId="3" borderId="1" xfId="2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7" fontId="0" fillId="4" borderId="2" xfId="0" applyFont="false" applyBorder="true" applyAlignment="false" applyProtection="false">
      <alignment horizontal="general" vertical="bottom" textRotation="0" wrapText="false" indent="0" shrinkToFit="false"/>
      <protection locked="true" hidden="false"/>
    </xf>
    <xf numFmtId="168"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6"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2">
    <dxf/>
    <dxf/>
  </dxfs>
  <colors>
    <indexedColors>
      <rgbColor rgb="FF000000"/>
      <rgbColor rgb="FFFFFFFF"/>
      <rgbColor rgb="FFF10D0C"/>
      <rgbColor rgb="FF00FF00"/>
      <rgbColor rgb="FF0000FF"/>
      <rgbColor rgb="FFFFF2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14.21"/>
    <col collapsed="false" customWidth="true" hidden="false" outlineLevel="0" max="1025" min="3" style="0" width="8.67"/>
  </cols>
  <sheetData>
    <row r="1" customFormat="false" ht="15" hidden="false" customHeight="false" outlineLevel="0" collapsed="false">
      <c r="A1" s="1" t="s">
        <v>0</v>
      </c>
    </row>
    <row r="3" customFormat="false" ht="12.8" hidden="false" customHeight="false" outlineLevel="0" collapsed="false">
      <c r="A3" s="0" t="s">
        <v>1</v>
      </c>
      <c r="B3" s="2" t="s">
        <v>2</v>
      </c>
    </row>
    <row r="4" customFormat="false" ht="12.8" hidden="false" customHeight="false" outlineLevel="0" collapsed="false">
      <c r="A4" s="3" t="s">
        <v>3</v>
      </c>
      <c r="B4" s="2"/>
    </row>
    <row r="5" customFormat="false" ht="12.8" hidden="false" customHeight="false" outlineLevel="0" collapsed="false">
      <c r="A5" s="3" t="s">
        <v>4</v>
      </c>
      <c r="B5" s="2" t="s">
        <v>5</v>
      </c>
    </row>
    <row r="6" customFormat="false" ht="12.8" hidden="false" customHeight="false" outlineLevel="0" collapsed="false">
      <c r="A6" s="3" t="s">
        <v>6</v>
      </c>
      <c r="B6" s="4" t="n">
        <v>0</v>
      </c>
    </row>
    <row r="7" customFormat="false" ht="12.8" hidden="false" customHeight="false" outlineLevel="0" collapsed="false">
      <c r="A7" s="3" t="s">
        <v>7</v>
      </c>
      <c r="B7" s="5" t="n">
        <v>43101</v>
      </c>
    </row>
    <row r="8" customFormat="false" ht="12.8" hidden="false" customHeight="false" outlineLevel="0" collapsed="false">
      <c r="A8" s="3" t="s">
        <v>8</v>
      </c>
      <c r="B8" s="2" t="n">
        <v>30</v>
      </c>
    </row>
    <row r="9" customFormat="false" ht="12.8" hidden="false" customHeight="false" outlineLevel="0" collapsed="false">
      <c r="A9" s="3" t="s">
        <v>9</v>
      </c>
      <c r="B9" s="4" t="n">
        <v>1</v>
      </c>
    </row>
    <row r="10" customFormat="false" ht="12.8" hidden="false" customHeight="false" outlineLevel="0" collapsed="false">
      <c r="A10" s="3"/>
      <c r="B10" s="3"/>
    </row>
    <row r="11" customFormat="false" ht="12.8" hidden="false" customHeight="false" outlineLevel="0" collapsed="false">
      <c r="A11" s="3" t="s">
        <v>10</v>
      </c>
      <c r="B11" s="6" t="s">
        <v>11</v>
      </c>
    </row>
    <row r="12" customFormat="false" ht="12.8" hidden="false" customHeight="false" outlineLevel="0" collapsed="false">
      <c r="A12" s="3" t="s">
        <v>12</v>
      </c>
      <c r="B12" s="2" t="s">
        <v>13</v>
      </c>
    </row>
    <row r="13" customFormat="false" ht="12.8" hidden="false" customHeight="false" outlineLevel="0" collapsed="false">
      <c r="A13" s="7"/>
    </row>
    <row r="14" customFormat="false" ht="12.8" hidden="false" customHeight="false" outlineLevel="0" collapsed="false">
      <c r="A14" s="7" t="s">
        <v>14</v>
      </c>
      <c r="B14" s="6" t="s">
        <v>15</v>
      </c>
    </row>
  </sheetData>
  <dataValidations count="4">
    <dataValidation allowBlank="false" operator="equal" showDropDown="false" showErrorMessage="true" showInputMessage="false" sqref="B11 B14" type="list">
      <formula1>Misc!$B$1:$B$2</formula1>
      <formula2>0</formula2>
    </dataValidation>
    <dataValidation allowBlank="false" operator="greaterThanOrEqual" showDropDown="false" showErrorMessage="true" showInputMessage="false" sqref="B6" type="whole">
      <formula1>0</formula1>
      <formula2>0</formula2>
    </dataValidation>
    <dataValidation allowBlank="false" operator="greaterThanOrEqual" showDropDown="false" showErrorMessage="true" showInputMessage="false" sqref="B7" type="date">
      <formula1>0</formula1>
      <formula2>0</formula2>
    </dataValidation>
    <dataValidation allowBlank="false" operator="greaterThan" showDropDown="false" showErrorMessage="true" showInputMessage="false" sqref="B9"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2.8" zeroHeight="false" outlineLevelRow="0" outlineLevelCol="0"/>
  <cols>
    <col collapsed="false" customWidth="true" hidden="false" outlineLevel="0" max="1" min="1" style="0" width="16.3"/>
    <col collapsed="false" customWidth="true" hidden="false" outlineLevel="0" max="2" min="2" style="0" width="20.33"/>
    <col collapsed="false" customWidth="true" hidden="false" outlineLevel="0" max="3" min="3" style="0" width="13.1"/>
    <col collapsed="false" customWidth="true" hidden="false" outlineLevel="0" max="4" min="4" style="0" width="12.27"/>
    <col collapsed="false" customWidth="true" hidden="false" outlineLevel="0" max="5" min="5" style="0" width="18.92"/>
    <col collapsed="false" customWidth="true" hidden="false" outlineLevel="0" max="14" min="6" style="0" width="8.67"/>
    <col collapsed="false" customWidth="true" hidden="false" outlineLevel="0" max="15" min="15" style="0" width="16.3"/>
    <col collapsed="false" customWidth="true" hidden="false" outlineLevel="0" max="16" min="16" style="0" width="13.37"/>
    <col collapsed="false" customWidth="true" hidden="false" outlineLevel="0" max="1025" min="17" style="0" width="8.67"/>
  </cols>
  <sheetData>
    <row r="1" customFormat="false" ht="15" hidden="false" customHeight="false" outlineLevel="0" collapsed="false">
      <c r="A1" s="25" t="s">
        <v>203</v>
      </c>
      <c r="B1" s="25"/>
    </row>
    <row r="3" customFormat="false" ht="12.8" hidden="false" customHeight="false" outlineLevel="0" collapsed="false">
      <c r="A3" s="0" t="s">
        <v>204</v>
      </c>
      <c r="B3" s="19" t="s">
        <v>15</v>
      </c>
    </row>
    <row r="4" customFormat="false" ht="12.8" hidden="false" customHeight="false" outlineLevel="0" collapsed="false">
      <c r="A4" s="0" t="s">
        <v>205</v>
      </c>
      <c r="B4" s="19" t="s">
        <v>11</v>
      </c>
    </row>
    <row r="5" customFormat="false" ht="12.8" hidden="false" customHeight="false" outlineLevel="0" collapsed="false">
      <c r="A5" s="0" t="s">
        <v>206</v>
      </c>
      <c r="B5" s="8" t="s">
        <v>207</v>
      </c>
    </row>
    <row r="7" customFormat="false" ht="12.8" hidden="false" customHeight="false" outlineLevel="0" collapsed="false">
      <c r="A7" s="0" t="s">
        <v>208</v>
      </c>
      <c r="B7" s="8" t="n">
        <v>50</v>
      </c>
    </row>
    <row r="8" customFormat="false" ht="12.8" hidden="false" customHeight="false" outlineLevel="0" collapsed="false">
      <c r="A8" s="0" t="s">
        <v>209</v>
      </c>
      <c r="B8" s="3" t="n">
        <f aca="true">IFERROR(MATCH(TRUE(),INDEX(ISBLANK(OFFSET(E11,0,0,B7)),0,0),0)-1,B7)</f>
        <v>3</v>
      </c>
    </row>
    <row r="10" customFormat="false" ht="13.8" hidden="false" customHeight="false" outlineLevel="0" collapsed="false">
      <c r="A10" s="9" t="s">
        <v>210</v>
      </c>
      <c r="B10" s="9" t="s">
        <v>211</v>
      </c>
      <c r="C10" s="9" t="s">
        <v>212</v>
      </c>
      <c r="D10" s="9" t="s">
        <v>213</v>
      </c>
      <c r="E10" s="9" t="s">
        <v>214</v>
      </c>
    </row>
    <row r="11" customFormat="false" ht="12.8" hidden="false" customHeight="false" outlineLevel="0" collapsed="false">
      <c r="A11" s="19" t="s">
        <v>11</v>
      </c>
      <c r="B11" s="8" t="s">
        <v>215</v>
      </c>
      <c r="C11" s="8"/>
      <c r="D11" s="8"/>
      <c r="E11" s="11" t="n">
        <v>12</v>
      </c>
    </row>
    <row r="12" customFormat="false" ht="12.8" hidden="false" customHeight="false" outlineLevel="0" collapsed="false">
      <c r="A12" s="19" t="s">
        <v>11</v>
      </c>
      <c r="B12" s="8" t="s">
        <v>216</v>
      </c>
      <c r="C12" s="8"/>
      <c r="D12" s="8"/>
      <c r="E12" s="11" t="n">
        <v>12</v>
      </c>
    </row>
    <row r="13" customFormat="false" ht="12.8" hidden="false" customHeight="false" outlineLevel="0" collapsed="false">
      <c r="A13" s="19" t="s">
        <v>11</v>
      </c>
      <c r="B13" s="8" t="s">
        <v>217</v>
      </c>
      <c r="C13" s="8"/>
      <c r="D13" s="8"/>
      <c r="E13" s="11" t="n">
        <v>12</v>
      </c>
    </row>
  </sheetData>
  <mergeCells count="1">
    <mergeCell ref="A1:B1"/>
  </mergeCells>
  <conditionalFormatting sqref="B5">
    <cfRule type="expression" priority="2" aboveAverage="0" equalAverage="0" bottom="0" percent="0" rank="0" text="" dxfId="0">
      <formula>'Output plots (trans)'!$B$4="NO"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conditionalFormatting sqref="B11:B13">
    <cfRule type="expression" priority="5" aboveAverage="0" equalAverage="0" bottom="0" percent="0" rank="0" text="" dxfId="0">
      <formula>'Output plots (trans)'!$A11="YES"</formula>
    </cfRule>
  </conditionalFormatting>
  <conditionalFormatting sqref="C11:D13">
    <cfRule type="expression" priority="6" aboveAverage="0" equalAverage="0" bottom="0" percent="0" rank="0" text="" dxfId="0">
      <formula>'Output plots (trans)'!$A11="NO"</formula>
    </cfRule>
  </conditionalFormatting>
  <dataValidations count="4">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true" operator="equal" showDropDown="false" showErrorMessage="true" showInputMessage="false" sqref="C11:D13" type="list">
      <formula1>OFFSET(States!$A$7,0,0,States!$B$4)</formula1>
      <formula2>0</formula2>
    </dataValidation>
    <dataValidation allowBlank="false" operator="equal" showDropDown="false" showErrorMessage="true" showInputMessage="false" sqref="A11:A13" type="list">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RowHeight="12.8" zeroHeight="false" outlineLevelRow="0" outlineLevelCol="0"/>
  <cols>
    <col collapsed="false" customWidth="true" hidden="false" outlineLevel="0" max="1" min="1" style="0" width="15.05"/>
    <col collapsed="false" customWidth="true" hidden="false" outlineLevel="0" max="2" min="2" style="0" width="17.96"/>
    <col collapsed="false" customWidth="true" hidden="false" outlineLevel="0" max="3" min="3" style="0" width="16.43"/>
    <col collapsed="false" customWidth="true" hidden="false" outlineLevel="0" max="4" min="4" style="0" width="12.56"/>
    <col collapsed="false" customWidth="true" hidden="false" outlineLevel="0" max="6" min="5" style="0" width="13.82"/>
    <col collapsed="false" customWidth="true" hidden="false" outlineLevel="0" max="7" min="7" style="0" width="8.67"/>
    <col collapsed="false" customWidth="true" hidden="false" outlineLevel="0" max="8" min="8" style="0" width="16.02"/>
    <col collapsed="false" customWidth="true" hidden="false" outlineLevel="0" max="9" min="9" style="0" width="13.37"/>
    <col collapsed="false" customWidth="true" hidden="false" outlineLevel="0" max="10" min="10" style="0" width="14.49"/>
    <col collapsed="false" customWidth="true" hidden="false" outlineLevel="0" max="11" min="11" style="0" width="17.4"/>
    <col collapsed="false" customWidth="true" hidden="false" outlineLevel="0" max="1025" min="12" style="0" width="8.67"/>
  </cols>
  <sheetData>
    <row r="1" customFormat="false" ht="15" hidden="false" customHeight="false" outlineLevel="0" collapsed="false">
      <c r="A1" s="25" t="s">
        <v>218</v>
      </c>
      <c r="B1" s="25"/>
    </row>
    <row r="3" customFormat="false" ht="12.8" hidden="false" customHeight="false" outlineLevel="0" collapsed="false">
      <c r="A3" s="0" t="s">
        <v>204</v>
      </c>
      <c r="B3" s="19" t="s">
        <v>15</v>
      </c>
    </row>
    <row r="4" customFormat="false" ht="12.8" hidden="false" customHeight="false" outlineLevel="0" collapsed="false">
      <c r="A4" s="0" t="s">
        <v>205</v>
      </c>
      <c r="B4" s="19" t="s">
        <v>11</v>
      </c>
    </row>
    <row r="5" customFormat="false" ht="12.8" hidden="false" customHeight="false" outlineLevel="0" collapsed="false">
      <c r="A5" s="0" t="s">
        <v>206</v>
      </c>
      <c r="B5" s="8" t="s">
        <v>219</v>
      </c>
    </row>
    <row r="7" customFormat="false" ht="12.8" hidden="false" customHeight="false" outlineLevel="0" collapsed="false">
      <c r="A7" s="0" t="s">
        <v>220</v>
      </c>
      <c r="B7" s="8" t="n">
        <v>50</v>
      </c>
    </row>
    <row r="8" customFormat="false" ht="12.8" hidden="false" customHeight="false" outlineLevel="0" collapsed="false">
      <c r="A8" s="0" t="s">
        <v>221</v>
      </c>
      <c r="B8" s="3" t="n">
        <f aca="true">IFERROR(MATCH(TRUE(),INDEX(ISBLANK(OFFSET(B12,0,0,B7)),0,0),0)-1,B7)</f>
        <v>5</v>
      </c>
    </row>
    <row r="9" customFormat="false" ht="12.8" hidden="false" customHeight="false" outlineLevel="0" collapsed="false">
      <c r="B9" s="3"/>
    </row>
    <row r="10" customFormat="false" ht="13.8" hidden="false" customHeight="false" outlineLevel="0" collapsed="false">
      <c r="H10" s="9" t="s">
        <v>222</v>
      </c>
    </row>
    <row r="11" customFormat="false" ht="13.8" hidden="false" customHeight="false" outlineLevel="0" collapsed="false">
      <c r="A11" s="9" t="s">
        <v>223</v>
      </c>
      <c r="B11" s="9" t="s">
        <v>224</v>
      </c>
      <c r="C11" s="9" t="s">
        <v>225</v>
      </c>
      <c r="D11" s="9" t="s">
        <v>226</v>
      </c>
      <c r="E11" s="9" t="s">
        <v>227</v>
      </c>
      <c r="F11" s="9" t="s">
        <v>228</v>
      </c>
      <c r="H11" s="9" t="s">
        <v>229</v>
      </c>
      <c r="I11" s="9" t="s">
        <v>230</v>
      </c>
      <c r="J11" s="9" t="s">
        <v>231</v>
      </c>
      <c r="K11" s="9" t="s">
        <v>232</v>
      </c>
    </row>
    <row r="12" customFormat="false" ht="12.8" hidden="false" customHeight="false" outlineLevel="0" collapsed="false">
      <c r="A12" s="8"/>
      <c r="B12" s="11" t="n">
        <v>12</v>
      </c>
      <c r="C12" s="19" t="s">
        <v>15</v>
      </c>
      <c r="D12" s="19" t="s">
        <v>15</v>
      </c>
      <c r="E12" s="19" t="s">
        <v>15</v>
      </c>
      <c r="F12" s="19" t="s">
        <v>11</v>
      </c>
      <c r="H12" s="19" t="s">
        <v>11</v>
      </c>
      <c r="I12" s="19" t="s">
        <v>11</v>
      </c>
      <c r="J12" s="19" t="s">
        <v>11</v>
      </c>
      <c r="K12" s="19" t="s">
        <v>11</v>
      </c>
    </row>
    <row r="13" customFormat="false" ht="13.8" hidden="false" customHeight="false" outlineLevel="0" collapsed="false">
      <c r="A13" s="10" t="s">
        <v>151</v>
      </c>
      <c r="B13" s="11" t="n">
        <v>12</v>
      </c>
      <c r="C13" s="19" t="s">
        <v>15</v>
      </c>
      <c r="D13" s="19" t="s">
        <v>15</v>
      </c>
      <c r="E13" s="19" t="s">
        <v>15</v>
      </c>
      <c r="F13" s="19" t="s">
        <v>11</v>
      </c>
      <c r="H13" s="19" t="s">
        <v>11</v>
      </c>
      <c r="I13" s="19" t="s">
        <v>11</v>
      </c>
      <c r="J13" s="19" t="s">
        <v>11</v>
      </c>
      <c r="K13" s="19" t="s">
        <v>11</v>
      </c>
    </row>
    <row r="14" customFormat="false" ht="13.8" hidden="false" customHeight="false" outlineLevel="0" collapsed="false">
      <c r="A14" s="10" t="s">
        <v>152</v>
      </c>
      <c r="B14" s="11" t="n">
        <v>12</v>
      </c>
      <c r="C14" s="19" t="s">
        <v>15</v>
      </c>
      <c r="D14" s="19" t="s">
        <v>15</v>
      </c>
      <c r="E14" s="19" t="s">
        <v>15</v>
      </c>
      <c r="F14" s="19" t="s">
        <v>11</v>
      </c>
      <c r="H14" s="19" t="s">
        <v>11</v>
      </c>
      <c r="I14" s="19" t="s">
        <v>11</v>
      </c>
      <c r="J14" s="19" t="s">
        <v>11</v>
      </c>
      <c r="K14" s="19" t="s">
        <v>11</v>
      </c>
    </row>
    <row r="15" customFormat="false" ht="13.8" hidden="false" customHeight="false" outlineLevel="0" collapsed="false">
      <c r="A15" s="10" t="s">
        <v>144</v>
      </c>
      <c r="B15" s="11" t="n">
        <v>12</v>
      </c>
      <c r="C15" s="19" t="s">
        <v>15</v>
      </c>
      <c r="D15" s="19" t="s">
        <v>15</v>
      </c>
      <c r="E15" s="19" t="s">
        <v>15</v>
      </c>
      <c r="F15" s="19" t="s">
        <v>11</v>
      </c>
      <c r="H15" s="19" t="s">
        <v>11</v>
      </c>
      <c r="I15" s="19" t="s">
        <v>11</v>
      </c>
      <c r="J15" s="19" t="s">
        <v>11</v>
      </c>
      <c r="K15" s="19" t="s">
        <v>11</v>
      </c>
    </row>
    <row r="16" customFormat="false" ht="13.8" hidden="false" customHeight="false" outlineLevel="0" collapsed="false">
      <c r="A16" s="10" t="s">
        <v>145</v>
      </c>
      <c r="B16" s="11" t="n">
        <v>12</v>
      </c>
      <c r="C16" s="19" t="s">
        <v>15</v>
      </c>
      <c r="D16" s="19" t="s">
        <v>15</v>
      </c>
      <c r="E16" s="19" t="s">
        <v>15</v>
      </c>
      <c r="F16" s="19" t="s">
        <v>11</v>
      </c>
      <c r="H16" s="19" t="s">
        <v>11</v>
      </c>
      <c r="I16" s="19" t="s">
        <v>11</v>
      </c>
      <c r="J16" s="19" t="s">
        <v>11</v>
      </c>
      <c r="K16" s="19" t="s">
        <v>11</v>
      </c>
    </row>
  </sheetData>
  <mergeCells count="1">
    <mergeCell ref="A1:B1"/>
  </mergeCells>
  <conditionalFormatting sqref="B5">
    <cfRule type="expression" priority="2" aboveAverage="0" equalAverage="0" bottom="0" percent="0" rank="0" text="" dxfId="0">
      <formula>$B$4="NO"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dataValidations count="5">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false" operator="equal" showDropDown="false" showErrorMessage="true" showInputMessage="false" sqref="A13:A16" type="none">
      <formula1>OFFSET(INDIRECT(Misc!$A$8&amp;"A2"),0,0,INDIRECT(Misc!$A$5&amp;"B7"),1)</formula1>
      <formula2>0</formula2>
    </dataValidation>
    <dataValidation allowBlank="false" operator="equal" showDropDown="false" showErrorMessage="true" showInputMessage="false" sqref="C12:F16 H12:K16" type="list">
      <formula1>Misc!$B$1:$B$2</formula1>
      <formula2>0</formula2>
    </dataValidation>
    <dataValidation allowBlank="true" operator="equal" showDropDown="false" showErrorMessage="true" showInputMessage="false" sqref="A12" type="none">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3" width="20.83"/>
    <col collapsed="false" customWidth="false" hidden="false" outlineLevel="0" max="1025" min="2" style="3" width="11.52"/>
  </cols>
  <sheetData>
    <row r="1" customFormat="false" ht="12.8" hidden="false" customHeight="false" outlineLevel="0" collapsed="false">
      <c r="A1" s="3" t="n">
        <f aca="true">INDIRECT(CONCATENATE("'",General!B3,".xlsx'#$General.B2"))</f>
        <v>0</v>
      </c>
      <c r="B1" s="26" t="s">
        <v>15</v>
      </c>
      <c r="C1" s="3" t="s">
        <v>233</v>
      </c>
      <c r="D1" s="0" t="s">
        <v>234</v>
      </c>
      <c r="E1" s="0"/>
    </row>
    <row r="2" customFormat="false" ht="12.8" hidden="false" customHeight="false" outlineLevel="0" collapsed="false">
      <c r="A2" s="3" t="str">
        <f aca="false">IF(ISERR(A1),CONCATENATE("'[",General!B3,".xlsx]"),CONCATENATE("'",General!B3,".xlsx'#'"))</f>
        <v>'SIMULcat.xlsx'#'</v>
      </c>
      <c r="B2" s="26" t="s">
        <v>11</v>
      </c>
      <c r="C2" s="3" t="s">
        <v>235</v>
      </c>
      <c r="D2" s="0" t="s">
        <v>194</v>
      </c>
      <c r="E2" s="0"/>
    </row>
    <row r="3" customFormat="false" ht="12.8" hidden="false" customHeight="false" outlineLevel="0" collapsed="false">
      <c r="A3" s="3" t="str">
        <f aca="false">IF(ISERR(A1),"!",".")</f>
        <v>.</v>
      </c>
      <c r="B3" s="0"/>
      <c r="C3" s="3" t="s">
        <v>236</v>
      </c>
      <c r="D3" s="0" t="s">
        <v>190</v>
      </c>
      <c r="E3" s="0"/>
    </row>
    <row r="4" customFormat="false" ht="12.8" hidden="false" customHeight="false" outlineLevel="0" collapsed="false">
      <c r="A4" s="3" t="n">
        <f aca="true">INDIRECT(CONCATENATE(A2,"General'",A3,"B1"))</f>
        <v>0</v>
      </c>
      <c r="B4" s="0"/>
      <c r="C4" s="3" t="s">
        <v>237</v>
      </c>
    </row>
    <row r="5" customFormat="false" ht="12.8" hidden="false" customHeight="false" outlineLevel="0" collapsed="false">
      <c r="A5" s="3" t="str">
        <f aca="false">CONCATENATE(A2,"General'",A3)</f>
        <v>'SIMULcat.xlsx'#'General'.</v>
      </c>
      <c r="C5" s="3" t="s">
        <v>238</v>
      </c>
    </row>
    <row r="6" customFormat="false" ht="12.8" hidden="false" customHeight="false" outlineLevel="0" collapsed="false">
      <c r="A6" s="3" t="str">
        <f aca="false">CONCATENATE(A2,"Attributes'",A3)</f>
        <v>'SIMULcat.xlsx'#'Attributes'.</v>
      </c>
      <c r="C6" s="3" t="s">
        <v>239</v>
      </c>
    </row>
    <row r="7" customFormat="false" ht="12.8" hidden="false" customHeight="false" outlineLevel="0" collapsed="false">
      <c r="A7" s="3" t="str">
        <f aca="false">CONCATENATE(A2,"States'",A3)</f>
        <v>'SIMULcat.xlsx'#'States'.</v>
      </c>
      <c r="C7" s="3" t="s">
        <v>240</v>
      </c>
    </row>
    <row r="8" customFormat="false" ht="12.8" hidden="false" customHeight="false" outlineLevel="0" collapsed="false">
      <c r="A8" s="3" t="str">
        <f aca="false">CONCATENATE(A2,"Transitions'",A3)</f>
        <v>'SIMULcat.xlsx'#'Transitions'.</v>
      </c>
      <c r="C8" s="3" t="s">
        <v>116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8" zeroHeight="false" outlineLevelRow="0" outlineLevelCol="0"/>
  <cols>
    <col collapsed="false" customWidth="true" hidden="false" outlineLevel="0" max="1" min="1" style="0" width="25.65"/>
    <col collapsed="false" customWidth="true" hidden="false" outlineLevel="0" max="2" min="2" style="0" width="17.4"/>
    <col collapsed="false" customWidth="true" hidden="false" outlineLevel="0" max="3" min="3" style="0" width="22.41"/>
    <col collapsed="false" customWidth="true" hidden="false" outlineLevel="0" max="4" min="4" style="0" width="8.37"/>
    <col collapsed="false" customWidth="true" hidden="false" outlineLevel="0" max="5" min="5" style="0" width="8.79"/>
    <col collapsed="false" customWidth="true" hidden="false" outlineLevel="0" max="11" min="6" style="0" width="8.37"/>
    <col collapsed="false" customWidth="false" hidden="false" outlineLevel="0" max="12" min="12" style="0" width="11.52"/>
    <col collapsed="false" customWidth="true" hidden="false" outlineLevel="0" max="1025" min="13" style="0" width="8.37"/>
  </cols>
  <sheetData>
    <row r="1" customFormat="false" ht="15" hidden="false" customHeight="false" outlineLevel="0" collapsed="false">
      <c r="A1" s="1" t="s">
        <v>16</v>
      </c>
      <c r="B1" s="3"/>
      <c r="C1" s="3"/>
      <c r="D1" s="3"/>
      <c r="E1" s="3"/>
    </row>
    <row r="2" customFormat="false" ht="12.8" hidden="false" customHeight="false" outlineLevel="0" collapsed="false">
      <c r="A2" s="3"/>
      <c r="B2" s="3"/>
      <c r="C2" s="3"/>
      <c r="D2" s="3"/>
      <c r="E2" s="3"/>
    </row>
    <row r="3" customFormat="false" ht="12.8" hidden="false" customHeight="false" outlineLevel="0" collapsed="false">
      <c r="A3" s="3" t="s">
        <v>17</v>
      </c>
      <c r="B3" s="8" t="n">
        <v>1000</v>
      </c>
      <c r="C3" s="3"/>
      <c r="D3" s="3"/>
      <c r="E3" s="3"/>
    </row>
    <row r="4" customFormat="false" ht="12.8" hidden="false" customHeight="false" outlineLevel="0" collapsed="false">
      <c r="A4" s="3" t="s">
        <v>18</v>
      </c>
      <c r="B4" s="3" t="n">
        <f aca="true">COUNTA(OFFSET(A7,0,0,B3*3))</f>
        <v>7</v>
      </c>
      <c r="C4" s="3"/>
      <c r="D4" s="3"/>
      <c r="E4" s="3"/>
    </row>
    <row r="5" customFormat="false" ht="12.8" hidden="false" customHeight="false" outlineLevel="0" collapsed="false">
      <c r="A5" s="3"/>
      <c r="B5" s="3"/>
      <c r="C5" s="3"/>
      <c r="D5" s="3"/>
      <c r="E5" s="3"/>
    </row>
    <row r="6" customFormat="false" ht="13.8" hidden="false" customHeight="false" outlineLevel="0" collapsed="false">
      <c r="A6" s="9" t="s">
        <v>19</v>
      </c>
      <c r="B6" s="9" t="s">
        <v>20</v>
      </c>
      <c r="C6" s="9" t="s">
        <v>21</v>
      </c>
      <c r="D6" s="3"/>
      <c r="E6" s="3"/>
    </row>
    <row r="7" customFormat="false" ht="12.8" hidden="false" customHeight="false" outlineLevel="0" collapsed="false">
      <c r="A7" s="10" t="s">
        <v>22</v>
      </c>
      <c r="B7" s="0" t="n">
        <f aca="true">MATCH($A7,OFFSET(INDIRECT(Misc!$A$6&amp;"A2"),0,0,INDIRECT(Misc!$A$5&amp;"B5"),1),0)</f>
        <v>3</v>
      </c>
      <c r="C7" s="8" t="s">
        <v>23</v>
      </c>
      <c r="D7" s="8" t="s">
        <v>24</v>
      </c>
      <c r="E7" s="8" t="s">
        <v>25</v>
      </c>
      <c r="F7" s="8" t="s">
        <v>26</v>
      </c>
      <c r="G7" s="8" t="s">
        <v>27</v>
      </c>
    </row>
    <row r="8" customFormat="false" ht="12.8" hidden="false" customHeight="false" outlineLevel="0" collapsed="false">
      <c r="A8" s="3"/>
      <c r="B8" s="3" t="n">
        <f aca="false">SUM(C8:AMJ8)</f>
        <v>5</v>
      </c>
      <c r="C8" s="11" t="n">
        <v>1</v>
      </c>
      <c r="D8" s="11" t="n">
        <v>1</v>
      </c>
      <c r="E8" s="11" t="n">
        <v>1</v>
      </c>
      <c r="F8" s="11" t="n">
        <v>1</v>
      </c>
      <c r="G8" s="11" t="n">
        <v>1</v>
      </c>
    </row>
    <row r="9" customFormat="false" ht="12.8" hidden="false" customHeight="false" outlineLevel="0" collapsed="false">
      <c r="A9" s="3"/>
      <c r="B9" s="3" t="n">
        <f aca="false">MATCH(TRUE(),INDEX(ISBLANK(C8:$AMJ8),0,0),0)-1</f>
        <v>5</v>
      </c>
      <c r="C9" s="12" t="n">
        <f aca="false">C8/$B8</f>
        <v>0.2</v>
      </c>
      <c r="D9" s="12" t="n">
        <f aca="false">D8/$B8</f>
        <v>0.2</v>
      </c>
      <c r="E9" s="12" t="n">
        <f aca="false">E8/$B8</f>
        <v>0.2</v>
      </c>
      <c r="F9" s="12" t="n">
        <f aca="false">F8/$B8</f>
        <v>0.2</v>
      </c>
      <c r="G9" s="12" t="n">
        <f aca="false">G8/$B8</f>
        <v>0.2</v>
      </c>
    </row>
    <row r="10" customFormat="false" ht="12.8" hidden="false" customHeight="false" outlineLevel="0" collapsed="false">
      <c r="A10" s="10" t="s">
        <v>28</v>
      </c>
      <c r="B10" s="0" t="n">
        <f aca="true">MATCH($A10,OFFSET(INDIRECT(Misc!$A$6&amp;"A2"),0,0,INDIRECT(Misc!$A$5&amp;"B5"),1),0)</f>
        <v>2</v>
      </c>
      <c r="C10" s="8" t="s">
        <v>29</v>
      </c>
      <c r="D10" s="8" t="s">
        <v>30</v>
      </c>
      <c r="E10" s="8"/>
    </row>
    <row r="11" customFormat="false" ht="12.8" hidden="false" customHeight="false" outlineLevel="0" collapsed="false">
      <c r="A11" s="3"/>
      <c r="B11" s="3" t="n">
        <f aca="false">SUM(C11:AMJ11)</f>
        <v>87</v>
      </c>
      <c r="C11" s="11" t="n">
        <v>52</v>
      </c>
      <c r="D11" s="11" t="n">
        <v>35</v>
      </c>
      <c r="E11" s="11"/>
    </row>
    <row r="12" customFormat="false" ht="12.8" hidden="false" customHeight="false" outlineLevel="0" collapsed="false">
      <c r="A12" s="3"/>
      <c r="B12" s="3" t="n">
        <f aca="false">MATCH(TRUE(),INDEX(ISBLANK(C11:$AMJ11),0,0),0)-1</f>
        <v>2</v>
      </c>
      <c r="C12" s="12" t="n">
        <f aca="false">C11/$B11</f>
        <v>0.597701149425287</v>
      </c>
      <c r="D12" s="12" t="n">
        <f aca="false">D11/$B11</f>
        <v>0.402298850574713</v>
      </c>
      <c r="E12" s="12" t="n">
        <f aca="false">E11/$B11</f>
        <v>0</v>
      </c>
    </row>
    <row r="13" customFormat="false" ht="12.8" hidden="false" customHeight="false" outlineLevel="0" collapsed="false">
      <c r="A13" s="10" t="s">
        <v>31</v>
      </c>
      <c r="B13" s="0" t="n">
        <f aca="true">MATCH($A13,OFFSET(INDIRECT(Misc!$A$6&amp;"A2"),0,0,INDIRECT(Misc!$A$5&amp;"B5"),1),0)</f>
        <v>1</v>
      </c>
      <c r="C13" s="8" t="s">
        <v>32</v>
      </c>
      <c r="D13" s="8" t="s">
        <v>30</v>
      </c>
      <c r="E13" s="8"/>
    </row>
    <row r="14" customFormat="false" ht="12.8" hidden="false" customHeight="false" outlineLevel="0" collapsed="false">
      <c r="A14" s="3"/>
      <c r="B14" s="3" t="n">
        <f aca="false">SUM(C14:AMJ14)</f>
        <v>2</v>
      </c>
      <c r="C14" s="11" t="n">
        <v>1</v>
      </c>
      <c r="D14" s="11" t="n">
        <v>1</v>
      </c>
      <c r="E14" s="11"/>
    </row>
    <row r="15" customFormat="false" ht="12.8" hidden="false" customHeight="false" outlineLevel="0" collapsed="false">
      <c r="A15" s="3"/>
      <c r="B15" s="3" t="n">
        <f aca="false">MATCH(TRUE(),INDEX(ISBLANK(C14:$AMJ14),0,0),0)-1</f>
        <v>2</v>
      </c>
      <c r="C15" s="12" t="n">
        <f aca="false">C14/$B14</f>
        <v>0.5</v>
      </c>
      <c r="D15" s="12" t="n">
        <f aca="false">D14/$B14</f>
        <v>0.5</v>
      </c>
      <c r="E15" s="12" t="n">
        <f aca="false">E14/$B14</f>
        <v>0</v>
      </c>
    </row>
    <row r="16" customFormat="false" ht="12.8" hidden="false" customHeight="false" outlineLevel="0" collapsed="false">
      <c r="A16" s="10" t="s">
        <v>33</v>
      </c>
      <c r="B16" s="0" t="n">
        <f aca="true">MATCH($A16,OFFSET(INDIRECT(Misc!$A$6&amp;"A2"),0,0,INDIRECT(Misc!$A$5&amp;"B5"),1),0)</f>
        <v>4</v>
      </c>
      <c r="C16" s="8" t="s">
        <v>34</v>
      </c>
      <c r="D16" s="8" t="s">
        <v>35</v>
      </c>
      <c r="E16" s="8"/>
    </row>
    <row r="17" customFormat="false" ht="12.8" hidden="false" customHeight="false" outlineLevel="0" collapsed="false">
      <c r="A17" s="3"/>
      <c r="B17" s="3" t="n">
        <f aca="false">SUM(C17:AMJ17)</f>
        <v>20</v>
      </c>
      <c r="C17" s="11" t="n">
        <v>11</v>
      </c>
      <c r="D17" s="11" t="n">
        <v>9</v>
      </c>
      <c r="E17" s="11"/>
    </row>
    <row r="18" customFormat="false" ht="12.8" hidden="false" customHeight="false" outlineLevel="0" collapsed="false">
      <c r="A18" s="3"/>
      <c r="B18" s="3" t="n">
        <f aca="false">MATCH(TRUE(),INDEX(ISBLANK(C17:$AMJ17),0,0),0)-1</f>
        <v>2</v>
      </c>
      <c r="C18" s="12" t="n">
        <f aca="false">C17/$B17</f>
        <v>0.55</v>
      </c>
      <c r="D18" s="12" t="n">
        <f aca="false">D17/$B17</f>
        <v>0.45</v>
      </c>
      <c r="E18" s="12" t="n">
        <f aca="false">E17/$B17</f>
        <v>0</v>
      </c>
    </row>
    <row r="19" customFormat="false" ht="12.8" hidden="false" customHeight="false" outlineLevel="0" collapsed="false">
      <c r="A19" s="10" t="s">
        <v>36</v>
      </c>
      <c r="B19" s="0" t="n">
        <f aca="true">MATCH($A19,OFFSET(INDIRECT(Misc!$A$6&amp;"A2"),0,0,INDIRECT(Misc!$A$5&amp;"B5"),1),0)</f>
        <v>5</v>
      </c>
      <c r="C19" s="8" t="s">
        <v>37</v>
      </c>
      <c r="D19" s="8" t="s">
        <v>38</v>
      </c>
      <c r="E19" s="8"/>
    </row>
    <row r="20" customFormat="false" ht="12.8" hidden="false" customHeight="false" outlineLevel="0" collapsed="false">
      <c r="A20" s="3"/>
      <c r="B20" s="3" t="n">
        <f aca="false">SUM(C20:AMJ20)</f>
        <v>1</v>
      </c>
      <c r="C20" s="11" t="n">
        <v>1</v>
      </c>
      <c r="D20" s="11"/>
      <c r="E20" s="11"/>
    </row>
    <row r="21" customFormat="false" ht="12.8" hidden="false" customHeight="false" outlineLevel="0" collapsed="false">
      <c r="A21" s="3"/>
      <c r="B21" s="3" t="n">
        <f aca="false">MATCH(TRUE(),INDEX(ISBLANK(C20:$AMJ20),0,0),0)-1</f>
        <v>1</v>
      </c>
      <c r="C21" s="12" t="n">
        <f aca="false">C20/$B20</f>
        <v>1</v>
      </c>
      <c r="D21" s="12" t="n">
        <f aca="false">D20/$B20</f>
        <v>0</v>
      </c>
      <c r="E21" s="12" t="n">
        <f aca="false">E20/$B20</f>
        <v>0</v>
      </c>
    </row>
    <row r="22" customFormat="false" ht="12.8" hidden="false" customHeight="false" outlineLevel="0" collapsed="false">
      <c r="A22" s="10" t="s">
        <v>39</v>
      </c>
      <c r="B22" s="0" t="n">
        <f aca="true">MATCH($A22,OFFSET(INDIRECT(Misc!$A$6&amp;"A2"),0,0,INDIRECT(Misc!$A$5&amp;"B5"),1),0)</f>
        <v>6</v>
      </c>
      <c r="C22" s="8" t="s">
        <v>40</v>
      </c>
      <c r="D22" s="8" t="s">
        <v>34</v>
      </c>
      <c r="E22" s="8" t="s">
        <v>35</v>
      </c>
      <c r="F22" s="8" t="s">
        <v>41</v>
      </c>
    </row>
    <row r="23" customFormat="false" ht="12.8" hidden="false" customHeight="false" outlineLevel="0" collapsed="false">
      <c r="A23" s="3"/>
      <c r="B23" s="3" t="n">
        <f aca="false">SUM(C23:AMJ23)</f>
        <v>1</v>
      </c>
      <c r="C23" s="11" t="n">
        <v>1</v>
      </c>
      <c r="D23" s="11"/>
      <c r="E23" s="11"/>
      <c r="F23" s="11"/>
    </row>
    <row r="24" customFormat="false" ht="12.8" hidden="false" customHeight="false" outlineLevel="0" collapsed="false">
      <c r="A24" s="3"/>
      <c r="B24" s="3" t="n">
        <f aca="false">MATCH(TRUE(),INDEX(ISBLANK(C23:$AMJ23),0,0),0)-1</f>
        <v>1</v>
      </c>
      <c r="C24" s="12" t="n">
        <f aca="false">C23/$B23</f>
        <v>1</v>
      </c>
      <c r="D24" s="12" t="n">
        <f aca="false">D23/$B23</f>
        <v>0</v>
      </c>
      <c r="E24" s="12" t="n">
        <f aca="false">E23/$B23</f>
        <v>0</v>
      </c>
      <c r="F24" s="12" t="n">
        <f aca="false">F23/$B23</f>
        <v>0</v>
      </c>
    </row>
    <row r="25" customFormat="false" ht="12.8" hidden="false" customHeight="false" outlineLevel="0" collapsed="false">
      <c r="A25" s="10" t="s">
        <v>42</v>
      </c>
      <c r="B25" s="0" t="n">
        <f aca="true">MATCH($A25,OFFSET(INDIRECT(Misc!$A$6&amp;"A2"),0,0,INDIRECT(Misc!$A$5&amp;"B5"),1),0)</f>
        <v>7</v>
      </c>
      <c r="C25" s="8" t="s">
        <v>43</v>
      </c>
      <c r="D25" s="8" t="s">
        <v>44</v>
      </c>
      <c r="E25" s="8"/>
    </row>
    <row r="26" customFormat="false" ht="12.8" hidden="false" customHeight="false" outlineLevel="0" collapsed="false">
      <c r="A26" s="3"/>
      <c r="B26" s="3" t="n">
        <f aca="false">SUM(C26:AMJ26)</f>
        <v>1</v>
      </c>
      <c r="C26" s="11" t="n">
        <v>1</v>
      </c>
      <c r="D26" s="11"/>
      <c r="E26" s="11"/>
    </row>
    <row r="27" customFormat="false" ht="12.8" hidden="false" customHeight="false" outlineLevel="0" collapsed="false">
      <c r="A27" s="3"/>
      <c r="B27" s="3" t="n">
        <f aca="false">MATCH(TRUE(),INDEX(ISBLANK(C26:$AMJ26),0,0),0)-1</f>
        <v>1</v>
      </c>
      <c r="C27" s="12" t="n">
        <f aca="false">C26/$B26</f>
        <v>1</v>
      </c>
      <c r="D27" s="12" t="n">
        <f aca="false">D26/$B26</f>
        <v>0</v>
      </c>
      <c r="E27" s="12" t="n">
        <f aca="false">E26/$B26</f>
        <v>0</v>
      </c>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A7 A10 A13 A16 A19 A22 A25" type="list">
      <formula1>OFFSET(INDIRECT(Misc!$A$6&amp;"A2"),0,0,INDIRECT(Misc!$A$5&amp;"B5"),1)</formula1>
      <formula2>0</formula2>
    </dataValidation>
    <dataValidation allowBlank="true" operator="equal" showDropDown="false" showErrorMessage="true" showInputMessage="false" sqref="B7 B10 B13 B16 B19 B22 B25" type="none">
      <formula1>0</formula1>
      <formula2>0</formula2>
    </dataValidation>
    <dataValidation allowBlank="true" operator="equal" showDropDown="false" showErrorMessage="true" showInputMessage="false" sqref="C7:G7 C10:E10 C13:E13 C16:E16 C19:E19 C22:F22 C25:E25" type="list">
      <formula1>OFFSET(INDIRECT(Misc!$A$6&amp;"F1"),$B7,0,1,OFFSET(INDIRECT(Misc!$A$6&amp;"E1"),$B7,0))</formula1>
      <formula2>0</formula2>
    </dataValidation>
    <dataValidation allowBlank="true" operator="greaterThan" showDropDown="false" showErrorMessage="true" showInputMessage="false" sqref="C8:G8 C11:E11 C14:E14 C17:E17 C20:E20 C23:F23 C26:E26" type="decimal">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54"/>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9.49"/>
    <col collapsed="false" customWidth="true" hidden="false" outlineLevel="0" max="3" min="3" style="3" width="8.52"/>
    <col collapsed="false" customWidth="true" hidden="false" outlineLevel="0" max="4" min="4" style="3" width="15.34"/>
    <col collapsed="false" customWidth="true" hidden="false" outlineLevel="0" max="1025" min="5" style="3" width="11.34"/>
  </cols>
  <sheetData>
    <row r="1" customFormat="false" ht="15" hidden="false" customHeight="false" outlineLevel="0" collapsed="false">
      <c r="A1" s="1" t="s">
        <v>45</v>
      </c>
    </row>
    <row r="3" customFormat="false" ht="12.8" hidden="false" customHeight="false" outlineLevel="0" collapsed="false">
      <c r="A3" s="3" t="s">
        <v>46</v>
      </c>
      <c r="B3" s="8" t="n">
        <v>1000</v>
      </c>
    </row>
    <row r="4" customFormat="false" ht="12.8" hidden="false" customHeight="false" outlineLevel="0" collapsed="false">
      <c r="A4" s="3" t="s">
        <v>47</v>
      </c>
      <c r="B4" s="3" t="n">
        <f aca="true">IFERROR(MATCH(TRUE(),INDEX(ISBLANK(OFFSET(A7,0,0,B3)),0,0),0)-1,B3)</f>
        <v>48</v>
      </c>
    </row>
    <row r="5" customFormat="false" ht="12.8" hidden="false" customHeight="false" outlineLevel="0" collapsed="false">
      <c r="AMJ5" s="0"/>
    </row>
    <row r="6" customFormat="false" ht="13.8" hidden="false" customHeight="false" outlineLevel="0" collapsed="false">
      <c r="A6" s="9" t="s">
        <v>19</v>
      </c>
      <c r="B6" s="9" t="s">
        <v>48</v>
      </c>
      <c r="C6" s="3" t="s">
        <v>20</v>
      </c>
      <c r="AMI6" s="0"/>
      <c r="AMJ6" s="0"/>
    </row>
    <row r="7" customFormat="false" ht="12.8" hidden="false" customHeight="false" outlineLevel="0" collapsed="false">
      <c r="A7" s="10" t="s">
        <v>49</v>
      </c>
      <c r="B7" s="13"/>
      <c r="C7" s="3" t="n">
        <f aca="true">MATCH($A7,OFFSET(INDIRECT(Misc!$A$7&amp;"A2"),0,0,INDIRECT(Misc!$A$5&amp;"B6"),1),0)</f>
        <v>1</v>
      </c>
      <c r="AMI7" s="0"/>
      <c r="AMJ7" s="0"/>
    </row>
    <row r="8" customFormat="false" ht="12.8" hidden="false" customHeight="false" outlineLevel="0" collapsed="false">
      <c r="A8" s="10" t="s">
        <v>50</v>
      </c>
      <c r="B8" s="13"/>
      <c r="C8" s="3" t="n">
        <f aca="true">MATCH($A8,OFFSET(INDIRECT(Misc!$A$7&amp;"A2"),0,0,INDIRECT(Misc!$A$5&amp;"B6"),1),0)</f>
        <v>2</v>
      </c>
    </row>
    <row r="9" customFormat="false" ht="12.8" hidden="false" customHeight="false" outlineLevel="0" collapsed="false">
      <c r="A9" s="10" t="s">
        <v>51</v>
      </c>
      <c r="B9" s="13"/>
      <c r="C9" s="14" t="n">
        <f aca="true">MATCH($A9,OFFSET(INDIRECT(Misc!$A$7&amp;"A2"),0,0,INDIRECT(Misc!$A$5&amp;"B6"),1),0)</f>
        <v>3</v>
      </c>
      <c r="D9" s="14"/>
    </row>
    <row r="10" customFormat="false" ht="12.8" hidden="false" customHeight="false" outlineLevel="0" collapsed="false">
      <c r="A10" s="10" t="s">
        <v>52</v>
      </c>
      <c r="B10" s="13"/>
      <c r="C10" s="3" t="n">
        <f aca="true">MATCH($A10,OFFSET(INDIRECT(Misc!$A$7&amp;"A2"),0,0,INDIRECT(Misc!$A$5&amp;"B6"),1),0)</f>
        <v>4</v>
      </c>
    </row>
    <row r="11" customFormat="false" ht="12.8" hidden="false" customHeight="false" outlineLevel="0" collapsed="false">
      <c r="A11" s="10" t="s">
        <v>53</v>
      </c>
      <c r="B11" s="13"/>
      <c r="C11" s="3" t="n">
        <f aca="true">MATCH($A11,OFFSET(INDIRECT(Misc!$A$7&amp;"A2"),0,0,INDIRECT(Misc!$A$5&amp;"B6"),1),0)</f>
        <v>5</v>
      </c>
    </row>
    <row r="12" customFormat="false" ht="12.8" hidden="false" customHeight="false" outlineLevel="0" collapsed="false">
      <c r="A12" s="10" t="s">
        <v>54</v>
      </c>
      <c r="B12" s="13"/>
      <c r="C12" s="3" t="n">
        <f aca="true">MATCH($A12,OFFSET(INDIRECT(Misc!$A$7&amp;"A2"),0,0,INDIRECT(Misc!$A$5&amp;"B6"),1),0)</f>
        <v>6</v>
      </c>
    </row>
    <row r="13" customFormat="false" ht="12.8" hidden="false" customHeight="false" outlineLevel="0" collapsed="false">
      <c r="A13" s="10" t="s">
        <v>55</v>
      </c>
      <c r="B13" s="13"/>
      <c r="C13" s="3" t="n">
        <f aca="true">MATCH($A13,OFFSET(INDIRECT(Misc!$A$7&amp;"A2"),0,0,INDIRECT(Misc!$A$5&amp;"B6"),1),0)</f>
        <v>7</v>
      </c>
    </row>
    <row r="14" customFormat="false" ht="12.8" hidden="false" customHeight="false" outlineLevel="0" collapsed="false">
      <c r="A14" s="10" t="s">
        <v>56</v>
      </c>
      <c r="B14" s="13"/>
      <c r="C14" s="3" t="n">
        <f aca="true">MATCH($A14,OFFSET(INDIRECT(Misc!$A$7&amp;"A2"),0,0,INDIRECT(Misc!$A$5&amp;"B6"),1),0)</f>
        <v>8</v>
      </c>
    </row>
    <row r="15" customFormat="false" ht="12.8" hidden="false" customHeight="false" outlineLevel="0" collapsed="false">
      <c r="A15" s="10" t="s">
        <v>57</v>
      </c>
      <c r="B15" s="13"/>
      <c r="C15" s="14" t="n">
        <f aca="true">MATCH($A15,OFFSET(INDIRECT(Misc!$A$7&amp;"A2"),0,0,INDIRECT(Misc!$A$5&amp;"B6"),1),0)</f>
        <v>9</v>
      </c>
      <c r="D15" s="14"/>
    </row>
    <row r="16" customFormat="false" ht="12.8" hidden="false" customHeight="false" outlineLevel="0" collapsed="false">
      <c r="A16" s="10" t="s">
        <v>58</v>
      </c>
      <c r="B16" s="13"/>
      <c r="C16" s="3" t="n">
        <f aca="true">MATCH($A16,OFFSET(INDIRECT(Misc!$A$7&amp;"A2"),0,0,INDIRECT(Misc!$A$5&amp;"B6"),1),0)</f>
        <v>10</v>
      </c>
    </row>
    <row r="17" customFormat="false" ht="12.8" hidden="false" customHeight="false" outlineLevel="0" collapsed="false">
      <c r="A17" s="10" t="s">
        <v>59</v>
      </c>
      <c r="B17" s="13"/>
      <c r="C17" s="3" t="n">
        <f aca="true">MATCH($A17,OFFSET(INDIRECT(Misc!$A$7&amp;"A2"),0,0,INDIRECT(Misc!$A$5&amp;"B6"),1),0)</f>
        <v>11</v>
      </c>
    </row>
    <row r="18" customFormat="false" ht="12.8" hidden="false" customHeight="false" outlineLevel="0" collapsed="false">
      <c r="A18" s="10" t="s">
        <v>60</v>
      </c>
      <c r="B18" s="13"/>
      <c r="C18" s="3" t="n">
        <f aca="true">MATCH($A18,OFFSET(INDIRECT(Misc!$A$7&amp;"A2"),0,0,INDIRECT(Misc!$A$5&amp;"B6"),1),0)</f>
        <v>12</v>
      </c>
    </row>
    <row r="19" customFormat="false" ht="12.8" hidden="false" customHeight="false" outlineLevel="0" collapsed="false">
      <c r="A19" s="10" t="s">
        <v>61</v>
      </c>
      <c r="B19" s="13"/>
      <c r="C19" s="3" t="n">
        <f aca="true">MATCH($A19,OFFSET(INDIRECT(Misc!$A$7&amp;"A2"),0,0,INDIRECT(Misc!$A$5&amp;"B6"),1),0)</f>
        <v>13</v>
      </c>
    </row>
    <row r="20" customFormat="false" ht="12.8" hidden="false" customHeight="false" outlineLevel="0" collapsed="false">
      <c r="A20" s="10" t="s">
        <v>62</v>
      </c>
      <c r="B20" s="13"/>
      <c r="C20" s="14" t="n">
        <f aca="true">MATCH($A20,OFFSET(INDIRECT(Misc!$A$7&amp;"A2"),0,0,INDIRECT(Misc!$A$5&amp;"B6"),1),0)</f>
        <v>14</v>
      </c>
      <c r="D20" s="14"/>
    </row>
    <row r="21" customFormat="false" ht="12.8" hidden="false" customHeight="false" outlineLevel="0" collapsed="false">
      <c r="A21" s="10" t="s">
        <v>63</v>
      </c>
      <c r="B21" s="13"/>
      <c r="C21" s="3" t="n">
        <f aca="true">MATCH($A21,OFFSET(INDIRECT(Misc!$A$7&amp;"A2"),0,0,INDIRECT(Misc!$A$5&amp;"B6"),1),0)</f>
        <v>15</v>
      </c>
    </row>
    <row r="22" customFormat="false" ht="12.8" hidden="false" customHeight="false" outlineLevel="0" collapsed="false">
      <c r="A22" s="10" t="s">
        <v>64</v>
      </c>
      <c r="B22" s="13"/>
      <c r="C22" s="3" t="n">
        <f aca="true">MATCH($A22,OFFSET(INDIRECT(Misc!$A$7&amp;"A2"),0,0,INDIRECT(Misc!$A$5&amp;"B6"),1),0)</f>
        <v>16</v>
      </c>
    </row>
    <row r="23" customFormat="false" ht="12.8" hidden="false" customHeight="false" outlineLevel="0" collapsed="false">
      <c r="A23" s="10" t="s">
        <v>65</v>
      </c>
      <c r="B23" s="13"/>
      <c r="C23" s="3" t="n">
        <f aca="true">MATCH($A23,OFFSET(INDIRECT(Misc!$A$7&amp;"A2"),0,0,INDIRECT(Misc!$A$5&amp;"B6"),1),0)</f>
        <v>17</v>
      </c>
    </row>
    <row r="24" customFormat="false" ht="12.8" hidden="false" customHeight="false" outlineLevel="0" collapsed="false">
      <c r="A24" s="10" t="s">
        <v>66</v>
      </c>
      <c r="B24" s="13"/>
      <c r="C24" s="3" t="n">
        <f aca="true">MATCH($A24,OFFSET(INDIRECT(Misc!$A$7&amp;"A2"),0,0,INDIRECT(Misc!$A$5&amp;"B6"),1),0)</f>
        <v>18</v>
      </c>
    </row>
    <row r="25" customFormat="false" ht="12.8" hidden="false" customHeight="false" outlineLevel="0" collapsed="false">
      <c r="A25" s="10" t="s">
        <v>67</v>
      </c>
      <c r="B25" s="13"/>
      <c r="C25" s="3" t="n">
        <f aca="true">MATCH($A25,OFFSET(INDIRECT(Misc!$A$7&amp;"A2"),0,0,INDIRECT(Misc!$A$5&amp;"B6"),1),0)</f>
        <v>19</v>
      </c>
    </row>
    <row r="26" customFormat="false" ht="12.8" hidden="false" customHeight="false" outlineLevel="0" collapsed="false">
      <c r="A26" s="10" t="s">
        <v>68</v>
      </c>
      <c r="B26" s="13"/>
      <c r="C26" s="14" t="n">
        <f aca="true">MATCH($A26,OFFSET(INDIRECT(Misc!$A$7&amp;"A2"),0,0,INDIRECT(Misc!$A$5&amp;"B6"),1),0)</f>
        <v>20</v>
      </c>
      <c r="D26" s="14"/>
    </row>
    <row r="27" customFormat="false" ht="12.8" hidden="false" customHeight="false" outlineLevel="0" collapsed="false">
      <c r="A27" s="10" t="s">
        <v>69</v>
      </c>
      <c r="B27" s="13"/>
      <c r="C27" s="3" t="n">
        <f aca="true">MATCH($A27,OFFSET(INDIRECT(Misc!$A$7&amp;"A2"),0,0,INDIRECT(Misc!$A$5&amp;"B6"),1),0)</f>
        <v>21</v>
      </c>
    </row>
    <row r="28" customFormat="false" ht="12.8" hidden="false" customHeight="false" outlineLevel="0" collapsed="false">
      <c r="A28" s="10" t="s">
        <v>70</v>
      </c>
      <c r="B28" s="13"/>
      <c r="C28" s="3" t="n">
        <f aca="true">MATCH($A28,OFFSET(INDIRECT(Misc!$A$7&amp;"A2"),0,0,INDIRECT(Misc!$A$5&amp;"B6"),1),0)</f>
        <v>22</v>
      </c>
    </row>
    <row r="29" customFormat="false" ht="12.8" hidden="false" customHeight="false" outlineLevel="0" collapsed="false">
      <c r="A29" s="10" t="s">
        <v>71</v>
      </c>
      <c r="B29" s="13"/>
      <c r="C29" s="3" t="n">
        <f aca="true">MATCH($A29,OFFSET(INDIRECT(Misc!$A$7&amp;"A2"),0,0,INDIRECT(Misc!$A$5&amp;"B6"),1),0)</f>
        <v>23</v>
      </c>
    </row>
    <row r="30" customFormat="false" ht="12.8" hidden="false" customHeight="false" outlineLevel="0" collapsed="false">
      <c r="A30" s="10" t="s">
        <v>72</v>
      </c>
      <c r="B30" s="13"/>
      <c r="C30" s="3" t="n">
        <f aca="true">MATCH($A30,OFFSET(INDIRECT(Misc!$A$7&amp;"A2"),0,0,INDIRECT(Misc!$A$5&amp;"B6"),1),0)</f>
        <v>24</v>
      </c>
    </row>
    <row r="31" customFormat="false" ht="12.8" hidden="false" customHeight="false" outlineLevel="0" collapsed="false">
      <c r="A31" s="10" t="s">
        <v>73</v>
      </c>
      <c r="B31" s="13"/>
      <c r="C31" s="3" t="n">
        <f aca="true">MATCH($A31,OFFSET(INDIRECT(Misc!$A$7&amp;"A2"),0,0,INDIRECT(Misc!$A$5&amp;"B6"),1),0)</f>
        <v>61</v>
      </c>
    </row>
    <row r="32" customFormat="false" ht="12.8" hidden="false" customHeight="false" outlineLevel="0" collapsed="false">
      <c r="A32" s="10" t="s">
        <v>74</v>
      </c>
      <c r="B32" s="13"/>
      <c r="C32" s="14" t="n">
        <f aca="true">MATCH($A32,OFFSET(INDIRECT(Misc!$A$7&amp;"A2"),0,0,INDIRECT(Misc!$A$5&amp;"B6"),1),0)</f>
        <v>62</v>
      </c>
      <c r="D32" s="14"/>
    </row>
    <row r="33" customFormat="false" ht="12.8" hidden="false" customHeight="false" outlineLevel="0" collapsed="false">
      <c r="A33" s="10" t="s">
        <v>75</v>
      </c>
      <c r="B33" s="13"/>
      <c r="C33" s="3" t="n">
        <f aca="true">MATCH($A33,OFFSET(INDIRECT(Misc!$A$7&amp;"A2"),0,0,INDIRECT(Misc!$A$5&amp;"B6"),1),0)</f>
        <v>63</v>
      </c>
    </row>
    <row r="34" customFormat="false" ht="12.8" hidden="false" customHeight="false" outlineLevel="0" collapsed="false">
      <c r="A34" s="10" t="s">
        <v>76</v>
      </c>
      <c r="B34" s="13"/>
      <c r="C34" s="3" t="n">
        <f aca="true">MATCH($A34,OFFSET(INDIRECT(Misc!$A$7&amp;"A2"),0,0,INDIRECT(Misc!$A$5&amp;"B6"),1),0)</f>
        <v>64</v>
      </c>
    </row>
    <row r="35" customFormat="false" ht="12.8" hidden="false" customHeight="false" outlineLevel="0" collapsed="false">
      <c r="A35" s="10" t="s">
        <v>77</v>
      </c>
      <c r="B35" s="13"/>
      <c r="C35" s="3" t="n">
        <f aca="true">MATCH($A35,OFFSET(INDIRECT(Misc!$A$7&amp;"A2"),0,0,INDIRECT(Misc!$A$5&amp;"B6"),1),0)</f>
        <v>65</v>
      </c>
    </row>
    <row r="36" customFormat="false" ht="12.8" hidden="false" customHeight="false" outlineLevel="0" collapsed="false">
      <c r="A36" s="10" t="s">
        <v>78</v>
      </c>
      <c r="B36" s="13"/>
      <c r="C36" s="3" t="n">
        <f aca="true">MATCH($A36,OFFSET(INDIRECT(Misc!$A$7&amp;"A2"),0,0,INDIRECT(Misc!$A$5&amp;"B6"),1),0)</f>
        <v>66</v>
      </c>
    </row>
    <row r="37" customFormat="false" ht="12.8" hidden="false" customHeight="false" outlineLevel="0" collapsed="false">
      <c r="A37" s="10" t="s">
        <v>79</v>
      </c>
      <c r="B37" s="13"/>
      <c r="C37" s="14" t="n">
        <f aca="true">MATCH($A37,OFFSET(INDIRECT(Misc!$A$7&amp;"A2"),0,0,INDIRECT(Misc!$A$5&amp;"B6"),1),0)</f>
        <v>67</v>
      </c>
      <c r="D37" s="14"/>
    </row>
    <row r="38" customFormat="false" ht="12.8" hidden="false" customHeight="false" outlineLevel="0" collapsed="false">
      <c r="A38" s="10" t="s">
        <v>80</v>
      </c>
      <c r="B38" s="13"/>
      <c r="C38" s="14" t="n">
        <f aca="true">MATCH($A38,OFFSET(INDIRECT(Misc!$A$7&amp;"A2"),0,0,INDIRECT(Misc!$A$5&amp;"B6"),1),0)</f>
        <v>68</v>
      </c>
      <c r="D38" s="14"/>
    </row>
    <row r="39" customFormat="false" ht="12.8" hidden="false" customHeight="false" outlineLevel="0" collapsed="false">
      <c r="A39" s="10" t="s">
        <v>81</v>
      </c>
      <c r="B39" s="13"/>
      <c r="C39" s="14" t="n">
        <f aca="true">MATCH($A39,OFFSET(INDIRECT(Misc!$A$7&amp;"A2"),0,0,INDIRECT(Misc!$A$5&amp;"B6"),1),0)</f>
        <v>69</v>
      </c>
      <c r="D39" s="14"/>
    </row>
    <row r="40" customFormat="false" ht="12.8" hidden="false" customHeight="false" outlineLevel="0" collapsed="false">
      <c r="A40" s="10" t="s">
        <v>82</v>
      </c>
      <c r="B40" s="13"/>
      <c r="C40" s="14" t="n">
        <f aca="true">MATCH($A40,OFFSET(INDIRECT(Misc!$A$7&amp;"A2"),0,0,INDIRECT(Misc!$A$5&amp;"B6"),1),0)</f>
        <v>70</v>
      </c>
      <c r="D40" s="14"/>
    </row>
    <row r="41" customFormat="false" ht="12.8" hidden="false" customHeight="false" outlineLevel="0" collapsed="false">
      <c r="A41" s="10" t="s">
        <v>83</v>
      </c>
      <c r="B41" s="13"/>
      <c r="C41" s="14" t="n">
        <f aca="true">MATCH($A41,OFFSET(INDIRECT(Misc!$A$7&amp;"A2"),0,0,INDIRECT(Misc!$A$5&amp;"B6"),1),0)</f>
        <v>71</v>
      </c>
      <c r="D41" s="14"/>
    </row>
    <row r="42" customFormat="false" ht="12.8" hidden="false" customHeight="false" outlineLevel="0" collapsed="false">
      <c r="A42" s="10" t="s">
        <v>84</v>
      </c>
      <c r="B42" s="13"/>
      <c r="C42" s="14" t="n">
        <f aca="true">MATCH($A42,OFFSET(INDIRECT(Misc!$A$7&amp;"A2"),0,0,INDIRECT(Misc!$A$5&amp;"B6"),1),0)</f>
        <v>72</v>
      </c>
      <c r="D42" s="14"/>
    </row>
    <row r="43" customFormat="false" ht="12.8" hidden="false" customHeight="false" outlineLevel="0" collapsed="false">
      <c r="A43" s="10" t="s">
        <v>85</v>
      </c>
      <c r="B43" s="13"/>
      <c r="C43" s="3" t="n">
        <f aca="true">MATCH($A43,OFFSET(INDIRECT(Misc!$A$7&amp;"A2"),0,0,INDIRECT(Misc!$A$5&amp;"B6"),1),0)</f>
        <v>73</v>
      </c>
    </row>
    <row r="44" customFormat="false" ht="12.8" hidden="false" customHeight="false" outlineLevel="0" collapsed="false">
      <c r="A44" s="10" t="s">
        <v>86</v>
      </c>
      <c r="B44" s="13"/>
      <c r="C44" s="14" t="n">
        <f aca="true">MATCH($A44,OFFSET(INDIRECT(Misc!$A$7&amp;"A2"),0,0,INDIRECT(Misc!$A$5&amp;"B6"),1),0)</f>
        <v>74</v>
      </c>
      <c r="D44" s="14"/>
    </row>
    <row r="45" customFormat="false" ht="12.8" hidden="false" customHeight="false" outlineLevel="0" collapsed="false">
      <c r="A45" s="10" t="s">
        <v>87</v>
      </c>
      <c r="B45" s="13"/>
      <c r="C45" s="3" t="n">
        <f aca="true">MATCH($A45,OFFSET(INDIRECT(Misc!$A$7&amp;"A2"),0,0,INDIRECT(Misc!$A$5&amp;"B6"),1),0)</f>
        <v>75</v>
      </c>
    </row>
    <row r="46" customFormat="false" ht="12.8" hidden="false" customHeight="false" outlineLevel="0" collapsed="false">
      <c r="A46" s="10" t="s">
        <v>88</v>
      </c>
      <c r="B46" s="13"/>
      <c r="C46" s="3" t="n">
        <f aca="true">MATCH($A46,OFFSET(INDIRECT(Misc!$A$7&amp;"A2"),0,0,INDIRECT(Misc!$A$5&amp;"B6"),1),0)</f>
        <v>76</v>
      </c>
    </row>
    <row r="47" customFormat="false" ht="12.8" hidden="false" customHeight="false" outlineLevel="0" collapsed="false">
      <c r="A47" s="10" t="s">
        <v>89</v>
      </c>
      <c r="B47" s="13"/>
      <c r="C47" s="3" t="n">
        <f aca="true">MATCH($A47,OFFSET(INDIRECT(Misc!$A$7&amp;"A2"),0,0,INDIRECT(Misc!$A$5&amp;"B6"),1),0)</f>
        <v>77</v>
      </c>
    </row>
    <row r="48" customFormat="false" ht="12.8" hidden="false" customHeight="false" outlineLevel="0" collapsed="false">
      <c r="A48" s="10" t="s">
        <v>90</v>
      </c>
      <c r="B48" s="13"/>
      <c r="C48" s="3" t="n">
        <f aca="true">MATCH($A48,OFFSET(INDIRECT(Misc!$A$7&amp;"A2"),0,0,INDIRECT(Misc!$A$5&amp;"B6"),1),0)</f>
        <v>78</v>
      </c>
    </row>
    <row r="49" customFormat="false" ht="12.8" hidden="false" customHeight="false" outlineLevel="0" collapsed="false">
      <c r="A49" s="10" t="s">
        <v>91</v>
      </c>
      <c r="B49" s="13"/>
      <c r="C49" s="3" t="n">
        <f aca="true">MATCH($A49,OFFSET(INDIRECT(Misc!$A$7&amp;"A2"),0,0,INDIRECT(Misc!$A$5&amp;"B6"),1),0)</f>
        <v>79</v>
      </c>
    </row>
    <row r="50" customFormat="false" ht="12.8" hidden="false" customHeight="false" outlineLevel="0" collapsed="false">
      <c r="A50" s="10" t="s">
        <v>92</v>
      </c>
      <c r="B50" s="13"/>
      <c r="C50" s="14" t="n">
        <f aca="true">MATCH($A50,OFFSET(INDIRECT(Misc!$A$7&amp;"A2"),0,0,INDIRECT(Misc!$A$5&amp;"B6"),1),0)</f>
        <v>80</v>
      </c>
      <c r="D50" s="14"/>
    </row>
    <row r="51" customFormat="false" ht="12.8" hidden="false" customHeight="false" outlineLevel="0" collapsed="false">
      <c r="A51" s="10" t="s">
        <v>93</v>
      </c>
      <c r="B51" s="13"/>
      <c r="C51" s="14" t="n">
        <f aca="true">MATCH($A51,OFFSET(INDIRECT(Misc!$A$7&amp;"A2"),0,0,INDIRECT(Misc!$A$5&amp;"B6"),1),0)</f>
        <v>81</v>
      </c>
      <c r="D51" s="14"/>
      <c r="E51" s="15"/>
    </row>
    <row r="52" customFormat="false" ht="12.8" hidden="false" customHeight="false" outlineLevel="0" collapsed="false">
      <c r="A52" s="10" t="s">
        <v>94</v>
      </c>
      <c r="B52" s="13"/>
      <c r="C52" s="14" t="n">
        <f aca="true">MATCH($A52,OFFSET(INDIRECT(Misc!$A$7&amp;"A2"),0,0,INDIRECT(Misc!$A$5&amp;"B6"),1),0)</f>
        <v>82</v>
      </c>
      <c r="D52" s="14"/>
      <c r="E52" s="15"/>
    </row>
    <row r="53" customFormat="false" ht="12.8" hidden="false" customHeight="false" outlineLevel="0" collapsed="false">
      <c r="A53" s="10" t="s">
        <v>95</v>
      </c>
      <c r="B53" s="13"/>
      <c r="C53" s="3" t="n">
        <f aca="true">MATCH($A53,OFFSET(INDIRECT(Misc!$A$7&amp;"A2"),0,0,INDIRECT(Misc!$A$5&amp;"B6"),1),0)</f>
        <v>83</v>
      </c>
      <c r="D53" s="14"/>
      <c r="E53" s="15"/>
    </row>
    <row r="54" customFormat="false" ht="12.8" hidden="false" customHeight="false" outlineLevel="0" collapsed="false">
      <c r="A54" s="10" t="s">
        <v>96</v>
      </c>
      <c r="B54" s="13"/>
      <c r="C54" s="3" t="n">
        <f aca="true">MATCH($A54,OFFSET(INDIRECT(Misc!$A$7&amp;"A2"),0,0,INDIRECT(Misc!$A$5&amp;"B6"),1),0)</f>
        <v>84</v>
      </c>
      <c r="D54" s="14"/>
      <c r="E54" s="15"/>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2">
    <dataValidation allowBlank="false" operator="greaterThan" showDropDown="false" showErrorMessage="true" showInputMessage="false" sqref="B3" type="whole">
      <formula1>0</formula1>
      <formula2>0</formula2>
    </dataValidation>
    <dataValidation allowBlank="true" operator="greaterThanOrEqual" showDropDown="false" showErrorMessage="true" showInputMessage="false" sqref="B7:B54"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177"/>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pane xSplit="1" ySplit="0" topLeftCell="K157" activePane="topRight" state="frozen"/>
      <selection pane="topLeft" activeCell="A157" activeCellId="0" sqref="A157"/>
      <selection pane="topRight" activeCell="Q176" activeCellId="0" sqref="Q176"/>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7.4"/>
    <col collapsed="false" customWidth="true" hidden="false" outlineLevel="0" max="3" min="3" style="3" width="16.14"/>
    <col collapsed="false" customWidth="false" hidden="false" outlineLevel="0" max="4" min="4" style="3" width="11.52"/>
    <col collapsed="false" customWidth="true" hidden="false" outlineLevel="0" max="5" min="5" style="3" width="13.47"/>
    <col collapsed="false" customWidth="false" hidden="false" outlineLevel="0" max="6" min="6" style="3" width="11.52"/>
    <col collapsed="false" customWidth="true" hidden="false" outlineLevel="0" max="7" min="7" style="3" width="13.1"/>
    <col collapsed="false" customWidth="true" hidden="false" outlineLevel="0" max="8" min="8" style="3" width="15.74"/>
    <col collapsed="false" customWidth="false" hidden="false" outlineLevel="0" max="9" min="9" style="3" width="11.52"/>
    <col collapsed="false" customWidth="true" hidden="false" outlineLevel="0" max="10" min="10" style="3" width="13.93"/>
    <col collapsed="false" customWidth="false" hidden="false" outlineLevel="0" max="11" min="11" style="3" width="11.52"/>
    <col collapsed="false" customWidth="true" hidden="false" outlineLevel="0" max="12" min="12" style="3" width="10.84"/>
    <col collapsed="false" customWidth="true" hidden="false" outlineLevel="0" max="13" min="13" style="3" width="12.78"/>
    <col collapsed="false" customWidth="true" hidden="false" outlineLevel="0" max="14" min="14" style="3" width="13.75"/>
    <col collapsed="false" customWidth="false" hidden="false" outlineLevel="0" max="1018" min="15" style="3" width="11.52"/>
    <col collapsed="false" customWidth="true" hidden="false" outlineLevel="0" max="1025" min="1019" style="0" width="8.67"/>
  </cols>
  <sheetData>
    <row r="1" customFormat="false" ht="15" hidden="false" customHeight="false" outlineLevel="0" collapsed="false">
      <c r="A1" s="1" t="s">
        <v>97</v>
      </c>
    </row>
    <row r="3" customFormat="false" ht="13.8" hidden="false" customHeight="false" outlineLevel="0" collapsed="false">
      <c r="A3" s="3" t="s">
        <v>46</v>
      </c>
      <c r="B3" s="8" t="n">
        <v>1000</v>
      </c>
    </row>
    <row r="4" customFormat="false" ht="12.8" hidden="false" customHeight="false" outlineLevel="0" collapsed="false">
      <c r="A4" s="3" t="s">
        <v>47</v>
      </c>
      <c r="B4" s="3" t="n">
        <f aca="true">COUNTA(OFFSET(A6,0,0,B3*4)) - COUNTIF(OFFSET(A6,0,0,B3*4), "=Name")</f>
        <v>43</v>
      </c>
    </row>
    <row r="6" customFormat="false" ht="39.55" hidden="false" customHeight="false" outlineLevel="0" collapsed="false">
      <c r="A6" s="16" t="s">
        <v>19</v>
      </c>
      <c r="B6" s="16" t="s">
        <v>98</v>
      </c>
      <c r="C6" s="16" t="s">
        <v>99</v>
      </c>
      <c r="D6" s="16" t="s">
        <v>100</v>
      </c>
      <c r="E6" s="16" t="s">
        <v>101</v>
      </c>
      <c r="G6" s="16" t="s">
        <v>102</v>
      </c>
      <c r="H6" s="16" t="s">
        <v>103</v>
      </c>
      <c r="J6" s="16" t="s">
        <v>104</v>
      </c>
      <c r="K6" s="16" t="s">
        <v>105</v>
      </c>
      <c r="L6" s="16" t="s">
        <v>106</v>
      </c>
      <c r="M6" s="16" t="s">
        <v>107</v>
      </c>
      <c r="N6" s="16" t="s">
        <v>108</v>
      </c>
      <c r="O6" s="16" t="s">
        <v>109</v>
      </c>
      <c r="P6" s="16" t="s">
        <v>110</v>
      </c>
      <c r="Q6" s="16" t="s">
        <v>111</v>
      </c>
      <c r="S6" s="16" t="s">
        <v>112</v>
      </c>
      <c r="T6" s="16" t="s">
        <v>113</v>
      </c>
    </row>
    <row r="7" customFormat="false" ht="15.8" hidden="false" customHeight="false" outlineLevel="0" collapsed="false">
      <c r="A7" s="10" t="s">
        <v>114</v>
      </c>
      <c r="B7" s="10" t="s">
        <v>50</v>
      </c>
      <c r="C7" s="10" t="s">
        <v>52</v>
      </c>
      <c r="D7" s="11" t="n">
        <v>12</v>
      </c>
      <c r="E7" s="11" t="n">
        <v>0</v>
      </c>
      <c r="G7" s="3" t="n">
        <f aca="false">MATCH(TRUE(),INDEX(ISBLANK(H8:$AMJ8),0,0),0)-1</f>
        <v>1</v>
      </c>
      <c r="H7" s="8" t="s">
        <v>115</v>
      </c>
      <c r="J7" s="3" t="n">
        <f aca="false">MATCH(TRUE(),INDEX(ISBLANK(K8:$AMJ8),0,0),0)-1</f>
        <v>0</v>
      </c>
      <c r="K7" s="8"/>
      <c r="L7" s="17"/>
      <c r="M7" s="13" t="s">
        <v>11</v>
      </c>
      <c r="N7" s="17" t="n">
        <v>1</v>
      </c>
      <c r="O7" s="13" t="s">
        <v>11</v>
      </c>
      <c r="P7" s="3" t="n">
        <f aca="false">MATCH(TRUE(),INDEX(ISBLANK(Q7:$AMJ7),0,0),0)-1</f>
        <v>1</v>
      </c>
      <c r="Q7" s="18" t="n">
        <v>1</v>
      </c>
      <c r="S7" s="3" t="n">
        <f aca="false">MATCH(TRUE(),INDEX(ISBLANK(T8:$AMJ8),0,0),0)-1</f>
        <v>0</v>
      </c>
      <c r="T7" s="8"/>
    </row>
    <row r="8" customFormat="false" ht="12.8" hidden="false" customHeight="false" outlineLevel="0" collapsed="false">
      <c r="A8" s="0"/>
      <c r="B8" s="0"/>
      <c r="C8" s="0"/>
      <c r="G8" s="0"/>
      <c r="H8" s="8" t="s">
        <v>116</v>
      </c>
      <c r="K8" s="8"/>
      <c r="T8" s="8"/>
    </row>
    <row r="9" customFormat="false" ht="12.8" hidden="false" customHeight="false" outlineLevel="0" collapsed="false">
      <c r="A9" s="0"/>
      <c r="B9" s="0"/>
      <c r="C9" s="0"/>
      <c r="G9" s="0"/>
      <c r="H9" s="11" t="n">
        <v>2</v>
      </c>
      <c r="K9" s="8"/>
    </row>
    <row r="10" customFormat="false" ht="39.75" hidden="false" customHeight="false" outlineLevel="0" collapsed="false">
      <c r="A10" s="16" t="s">
        <v>19</v>
      </c>
      <c r="B10" s="16" t="s">
        <v>98</v>
      </c>
      <c r="C10" s="16" t="s">
        <v>99</v>
      </c>
      <c r="D10" s="16" t="s">
        <v>100</v>
      </c>
      <c r="E10" s="16" t="s">
        <v>101</v>
      </c>
      <c r="G10" s="16" t="s">
        <v>102</v>
      </c>
      <c r="H10" s="16" t="s">
        <v>103</v>
      </c>
      <c r="J10" s="16" t="s">
        <v>104</v>
      </c>
      <c r="K10" s="16" t="s">
        <v>105</v>
      </c>
      <c r="L10" s="16" t="s">
        <v>106</v>
      </c>
      <c r="M10" s="16" t="s">
        <v>107</v>
      </c>
      <c r="N10" s="16" t="s">
        <v>108</v>
      </c>
      <c r="O10" s="16" t="s">
        <v>109</v>
      </c>
      <c r="P10" s="16" t="s">
        <v>110</v>
      </c>
      <c r="Q10" s="16" t="s">
        <v>111</v>
      </c>
      <c r="S10" s="16" t="s">
        <v>112</v>
      </c>
      <c r="T10" s="16" t="s">
        <v>113</v>
      </c>
    </row>
    <row r="11" customFormat="false" ht="15.8" hidden="false" customHeight="false" outlineLevel="0" collapsed="false">
      <c r="A11" s="10" t="s">
        <v>114</v>
      </c>
      <c r="B11" s="10" t="s">
        <v>56</v>
      </c>
      <c r="C11" s="10" t="s">
        <v>58</v>
      </c>
      <c r="D11" s="11" t="n">
        <v>12</v>
      </c>
      <c r="E11" s="11" t="n">
        <v>0</v>
      </c>
      <c r="G11" s="3" t="n">
        <f aca="false">MATCH(TRUE(),INDEX(ISBLANK(H12:$AMJ12),0,0),0)-1</f>
        <v>1</v>
      </c>
      <c r="H11" s="8" t="s">
        <v>115</v>
      </c>
      <c r="J11" s="3" t="n">
        <f aca="false">MATCH(TRUE(),INDEX(ISBLANK(K12:$AMJ12),0,0),0)-1</f>
        <v>0</v>
      </c>
      <c r="K11" s="8"/>
      <c r="L11" s="17"/>
      <c r="M11" s="13" t="s">
        <v>11</v>
      </c>
      <c r="N11" s="17" t="n">
        <v>1</v>
      </c>
      <c r="O11" s="13" t="s">
        <v>11</v>
      </c>
      <c r="P11" s="3" t="n">
        <f aca="false">MATCH(TRUE(),INDEX(ISBLANK(Q11:$AMJ11),0,0),0)-1</f>
        <v>1</v>
      </c>
      <c r="Q11" s="18" t="n">
        <v>1</v>
      </c>
      <c r="S11" s="3" t="n">
        <f aca="false">MATCH(TRUE(),INDEX(ISBLANK(T12:$AMJ12),0,0),0)-1</f>
        <v>0</v>
      </c>
      <c r="T11" s="8"/>
    </row>
    <row r="12" customFormat="false" ht="12.8" hidden="false" customHeight="false" outlineLevel="0" collapsed="false">
      <c r="A12" s="0"/>
      <c r="B12" s="0"/>
      <c r="C12" s="0"/>
      <c r="G12" s="0"/>
      <c r="H12" s="8" t="s">
        <v>116</v>
      </c>
      <c r="K12" s="8"/>
      <c r="T12" s="8"/>
    </row>
    <row r="13" customFormat="false" ht="12.8" hidden="false" customHeight="false" outlineLevel="0" collapsed="false">
      <c r="A13" s="0"/>
      <c r="B13" s="0"/>
      <c r="C13" s="0"/>
      <c r="G13" s="0"/>
      <c r="H13" s="11" t="n">
        <v>0</v>
      </c>
      <c r="K13" s="8"/>
    </row>
    <row r="14" customFormat="false" ht="39.55" hidden="false" customHeight="false" outlineLevel="0" collapsed="false">
      <c r="A14" s="16" t="s">
        <v>19</v>
      </c>
      <c r="B14" s="16" t="s">
        <v>98</v>
      </c>
      <c r="C14" s="16" t="s">
        <v>99</v>
      </c>
      <c r="D14" s="16" t="s">
        <v>100</v>
      </c>
      <c r="E14" s="16" t="s">
        <v>101</v>
      </c>
      <c r="G14" s="16" t="s">
        <v>102</v>
      </c>
      <c r="H14" s="16" t="s">
        <v>103</v>
      </c>
      <c r="J14" s="16" t="s">
        <v>104</v>
      </c>
      <c r="K14" s="16" t="s">
        <v>105</v>
      </c>
      <c r="L14" s="16" t="s">
        <v>106</v>
      </c>
      <c r="M14" s="16" t="s">
        <v>107</v>
      </c>
      <c r="N14" s="16" t="s">
        <v>108</v>
      </c>
      <c r="O14" s="16" t="s">
        <v>109</v>
      </c>
      <c r="P14" s="16" t="s">
        <v>110</v>
      </c>
      <c r="Q14" s="16" t="s">
        <v>111</v>
      </c>
      <c r="S14" s="16" t="s">
        <v>112</v>
      </c>
      <c r="T14" s="16" t="s">
        <v>113</v>
      </c>
    </row>
    <row r="15" customFormat="false" ht="15.8" hidden="false" customHeight="false" outlineLevel="0" collapsed="false">
      <c r="A15" s="10" t="s">
        <v>114</v>
      </c>
      <c r="B15" s="10" t="s">
        <v>61</v>
      </c>
      <c r="C15" s="10" t="s">
        <v>63</v>
      </c>
      <c r="D15" s="11" t="n">
        <v>12</v>
      </c>
      <c r="E15" s="11" t="n">
        <v>0</v>
      </c>
      <c r="G15" s="3" t="n">
        <f aca="false">MATCH(TRUE(),INDEX(ISBLANK(H16:$AMJ16),0,0),0)-1</f>
        <v>1</v>
      </c>
      <c r="H15" s="8" t="s">
        <v>115</v>
      </c>
      <c r="J15" s="3" t="n">
        <f aca="false">MATCH(TRUE(),INDEX(ISBLANK(K16:$AMJ16),0,0),0)-1</f>
        <v>0</v>
      </c>
      <c r="K15" s="8"/>
      <c r="L15" s="17"/>
      <c r="M15" s="13" t="s">
        <v>11</v>
      </c>
      <c r="N15" s="17" t="n">
        <v>1</v>
      </c>
      <c r="O15" s="13" t="s">
        <v>11</v>
      </c>
      <c r="P15" s="3" t="n">
        <f aca="false">MATCH(TRUE(),INDEX(ISBLANK(Q15:$AMJ15),0,0),0)-1</f>
        <v>1</v>
      </c>
      <c r="Q15" s="18" t="n">
        <v>1</v>
      </c>
      <c r="S15" s="3" t="n">
        <f aca="false">MATCH(TRUE(),INDEX(ISBLANK(T16:$AMJ16),0,0),0)-1</f>
        <v>0</v>
      </c>
      <c r="T15" s="8"/>
    </row>
    <row r="16" customFormat="false" ht="12.8" hidden="false" customHeight="false" outlineLevel="0" collapsed="false">
      <c r="A16" s="0"/>
      <c r="B16" s="0"/>
      <c r="C16" s="0"/>
      <c r="G16" s="0"/>
      <c r="H16" s="8" t="s">
        <v>116</v>
      </c>
      <c r="K16" s="8"/>
      <c r="T16" s="8"/>
    </row>
    <row r="17" customFormat="false" ht="12.8" hidden="false" customHeight="false" outlineLevel="0" collapsed="false">
      <c r="A17" s="0"/>
      <c r="B17" s="0"/>
      <c r="C17" s="0"/>
      <c r="G17" s="0"/>
      <c r="H17" s="11" t="n">
        <v>1</v>
      </c>
      <c r="K17" s="8"/>
    </row>
    <row r="18" customFormat="false" ht="39.55" hidden="false" customHeight="false" outlineLevel="0" collapsed="false">
      <c r="A18" s="16" t="s">
        <v>19</v>
      </c>
      <c r="B18" s="16" t="s">
        <v>98</v>
      </c>
      <c r="C18" s="16" t="s">
        <v>99</v>
      </c>
      <c r="D18" s="16" t="s">
        <v>100</v>
      </c>
      <c r="E18" s="16" t="s">
        <v>101</v>
      </c>
      <c r="G18" s="16" t="s">
        <v>102</v>
      </c>
      <c r="H18" s="16" t="s">
        <v>103</v>
      </c>
      <c r="J18" s="16" t="s">
        <v>104</v>
      </c>
      <c r="K18" s="16" t="s">
        <v>105</v>
      </c>
      <c r="L18" s="16" t="s">
        <v>106</v>
      </c>
      <c r="M18" s="16" t="s">
        <v>107</v>
      </c>
      <c r="N18" s="16" t="s">
        <v>108</v>
      </c>
      <c r="O18" s="16" t="s">
        <v>109</v>
      </c>
      <c r="P18" s="16" t="s">
        <v>110</v>
      </c>
      <c r="Q18" s="16" t="s">
        <v>111</v>
      </c>
      <c r="S18" s="16" t="s">
        <v>112</v>
      </c>
      <c r="T18" s="16" t="s">
        <v>113</v>
      </c>
    </row>
    <row r="19" customFormat="false" ht="15.8" hidden="false" customHeight="false" outlineLevel="0" collapsed="false">
      <c r="A19" s="10" t="s">
        <v>114</v>
      </c>
      <c r="B19" s="10" t="s">
        <v>67</v>
      </c>
      <c r="C19" s="10" t="s">
        <v>69</v>
      </c>
      <c r="D19" s="11" t="n">
        <v>12</v>
      </c>
      <c r="E19" s="11" t="n">
        <v>0</v>
      </c>
      <c r="G19" s="3" t="n">
        <f aca="false">MATCH(TRUE(),INDEX(ISBLANK(H20:$AMJ20),0,0),0)-1</f>
        <v>1</v>
      </c>
      <c r="H19" s="8" t="s">
        <v>115</v>
      </c>
      <c r="J19" s="3" t="n">
        <f aca="false">MATCH(TRUE(),INDEX(ISBLANK(K20:$AMJ20),0,0),0)-1</f>
        <v>0</v>
      </c>
      <c r="K19" s="8"/>
      <c r="L19" s="17"/>
      <c r="M19" s="13" t="s">
        <v>11</v>
      </c>
      <c r="N19" s="17" t="n">
        <v>1</v>
      </c>
      <c r="O19" s="13" t="s">
        <v>11</v>
      </c>
      <c r="P19" s="3" t="n">
        <f aca="false">MATCH(TRUE(),INDEX(ISBLANK(Q19:$AMJ19),0,0),0)-1</f>
        <v>1</v>
      </c>
      <c r="Q19" s="18" t="n">
        <v>1</v>
      </c>
      <c r="S19" s="3" t="n">
        <f aca="false">MATCH(TRUE(),INDEX(ISBLANK(T20:$AMJ20),0,0),0)-1</f>
        <v>0</v>
      </c>
      <c r="T19" s="8"/>
    </row>
    <row r="20" customFormat="false" ht="12.8" hidden="false" customHeight="false" outlineLevel="0" collapsed="false">
      <c r="A20" s="0"/>
      <c r="B20" s="0"/>
      <c r="C20" s="0"/>
      <c r="G20" s="0"/>
      <c r="H20" s="8" t="s">
        <v>116</v>
      </c>
      <c r="K20" s="8"/>
      <c r="T20" s="8"/>
    </row>
    <row r="21" customFormat="false" ht="12.8" hidden="false" customHeight="false" outlineLevel="0" collapsed="false">
      <c r="A21" s="0"/>
      <c r="B21" s="0"/>
      <c r="C21" s="0"/>
      <c r="G21" s="0"/>
      <c r="H21" s="11" t="n">
        <v>2</v>
      </c>
      <c r="K21" s="8"/>
    </row>
    <row r="22" customFormat="false" ht="39.55" hidden="false" customHeight="false" outlineLevel="0" collapsed="false">
      <c r="A22" s="16" t="s">
        <v>19</v>
      </c>
      <c r="B22" s="16" t="s">
        <v>98</v>
      </c>
      <c r="C22" s="16" t="s">
        <v>99</v>
      </c>
      <c r="D22" s="16" t="s">
        <v>100</v>
      </c>
      <c r="E22" s="16" t="s">
        <v>101</v>
      </c>
      <c r="G22" s="16" t="s">
        <v>102</v>
      </c>
      <c r="H22" s="16" t="s">
        <v>103</v>
      </c>
      <c r="J22" s="16" t="s">
        <v>104</v>
      </c>
      <c r="K22" s="16" t="s">
        <v>105</v>
      </c>
      <c r="L22" s="16" t="s">
        <v>106</v>
      </c>
      <c r="M22" s="16" t="s">
        <v>107</v>
      </c>
      <c r="N22" s="16" t="s">
        <v>108</v>
      </c>
      <c r="O22" s="16" t="s">
        <v>109</v>
      </c>
      <c r="P22" s="16" t="s">
        <v>110</v>
      </c>
      <c r="Q22" s="16" t="s">
        <v>111</v>
      </c>
      <c r="S22" s="16" t="s">
        <v>112</v>
      </c>
      <c r="T22" s="16" t="s">
        <v>113</v>
      </c>
    </row>
    <row r="23" customFormat="false" ht="15.8" hidden="false" customHeight="false" outlineLevel="0" collapsed="false">
      <c r="A23" s="10" t="s">
        <v>117</v>
      </c>
      <c r="B23" s="10" t="s">
        <v>73</v>
      </c>
      <c r="C23" s="10" t="s">
        <v>75</v>
      </c>
      <c r="D23" s="11" t="n">
        <v>12</v>
      </c>
      <c r="E23" s="11" t="n">
        <v>0</v>
      </c>
      <c r="G23" s="3" t="n">
        <f aca="false">MATCH(TRUE(),INDEX(ISBLANK(H24:$AMJ24),0,0),0)-1</f>
        <v>1</v>
      </c>
      <c r="H23" s="8" t="s">
        <v>115</v>
      </c>
      <c r="J23" s="3" t="n">
        <f aca="false">MATCH(TRUE(),INDEX(ISBLANK(K24:$AMJ24),0,0),0)-1</f>
        <v>0</v>
      </c>
      <c r="K23" s="8"/>
      <c r="L23" s="17"/>
      <c r="M23" s="13" t="s">
        <v>11</v>
      </c>
      <c r="N23" s="17" t="n">
        <v>1</v>
      </c>
      <c r="O23" s="13" t="s">
        <v>11</v>
      </c>
      <c r="P23" s="3" t="n">
        <f aca="false">MATCH(TRUE(),INDEX(ISBLANK(Q23:$AMJ23),0,0),0)-1</f>
        <v>1</v>
      </c>
      <c r="Q23" s="18" t="n">
        <v>1</v>
      </c>
      <c r="S23" s="3" t="n">
        <f aca="false">MATCH(TRUE(),INDEX(ISBLANK(T24:$AMJ24),0,0),0)-1</f>
        <v>0</v>
      </c>
      <c r="T23" s="8"/>
    </row>
    <row r="24" customFormat="false" ht="12.8" hidden="false" customHeight="false" outlineLevel="0" collapsed="false">
      <c r="A24" s="0"/>
      <c r="B24" s="0"/>
      <c r="C24" s="0"/>
      <c r="G24" s="0"/>
      <c r="H24" s="8" t="s">
        <v>116</v>
      </c>
      <c r="K24" s="8"/>
      <c r="T24" s="8"/>
    </row>
    <row r="25" customFormat="false" ht="12.8" hidden="false" customHeight="false" outlineLevel="0" collapsed="false">
      <c r="A25" s="0"/>
      <c r="B25" s="0"/>
      <c r="C25" s="0"/>
      <c r="G25" s="0"/>
      <c r="H25" s="11" t="n">
        <v>0</v>
      </c>
      <c r="K25" s="8"/>
    </row>
    <row r="26" customFormat="false" ht="39.55" hidden="false" customHeight="false" outlineLevel="0" collapsed="false">
      <c r="A26" s="16" t="s">
        <v>19</v>
      </c>
      <c r="B26" s="16" t="s">
        <v>98</v>
      </c>
      <c r="C26" s="16" t="s">
        <v>99</v>
      </c>
      <c r="D26" s="16" t="s">
        <v>100</v>
      </c>
      <c r="E26" s="16" t="s">
        <v>101</v>
      </c>
      <c r="G26" s="16" t="s">
        <v>102</v>
      </c>
      <c r="H26" s="16" t="s">
        <v>103</v>
      </c>
      <c r="J26" s="16" t="s">
        <v>104</v>
      </c>
      <c r="K26" s="16" t="s">
        <v>105</v>
      </c>
      <c r="L26" s="16" t="s">
        <v>106</v>
      </c>
      <c r="M26" s="16" t="s">
        <v>107</v>
      </c>
      <c r="N26" s="16" t="s">
        <v>108</v>
      </c>
      <c r="O26" s="16" t="s">
        <v>109</v>
      </c>
      <c r="P26" s="16" t="s">
        <v>110</v>
      </c>
      <c r="Q26" s="16" t="s">
        <v>111</v>
      </c>
      <c r="S26" s="16" t="s">
        <v>112</v>
      </c>
      <c r="T26" s="16" t="s">
        <v>113</v>
      </c>
    </row>
    <row r="27" customFormat="false" ht="15.8" hidden="false" customHeight="false" outlineLevel="0" collapsed="false">
      <c r="A27" s="10" t="s">
        <v>117</v>
      </c>
      <c r="B27" s="10" t="s">
        <v>85</v>
      </c>
      <c r="C27" s="10" t="s">
        <v>87</v>
      </c>
      <c r="D27" s="11" t="n">
        <v>12</v>
      </c>
      <c r="E27" s="11" t="n">
        <v>0</v>
      </c>
      <c r="G27" s="3" t="n">
        <f aca="false">MATCH(TRUE(),INDEX(ISBLANK(H28:$AMJ28),0,0),0)-1</f>
        <v>1</v>
      </c>
      <c r="H27" s="8" t="s">
        <v>115</v>
      </c>
      <c r="J27" s="3" t="n">
        <f aca="false">MATCH(TRUE(),INDEX(ISBLANK(K28:$AMJ28),0,0),0)-1</f>
        <v>0</v>
      </c>
      <c r="K27" s="8"/>
      <c r="L27" s="17"/>
      <c r="M27" s="13" t="s">
        <v>11</v>
      </c>
      <c r="N27" s="17" t="n">
        <v>1</v>
      </c>
      <c r="O27" s="13" t="s">
        <v>11</v>
      </c>
      <c r="P27" s="3" t="n">
        <f aca="false">MATCH(TRUE(),INDEX(ISBLANK(Q27:$AMJ27),0,0),0)-1</f>
        <v>1</v>
      </c>
      <c r="Q27" s="18" t="n">
        <v>1</v>
      </c>
      <c r="S27" s="3" t="n">
        <f aca="false">MATCH(TRUE(),INDEX(ISBLANK(T28:$AMJ28),0,0),0)-1</f>
        <v>0</v>
      </c>
      <c r="T27" s="8"/>
    </row>
    <row r="28" customFormat="false" ht="12.8" hidden="false" customHeight="false" outlineLevel="0" collapsed="false">
      <c r="A28" s="0"/>
      <c r="B28" s="0"/>
      <c r="C28" s="0"/>
      <c r="G28" s="0"/>
      <c r="H28" s="8" t="s">
        <v>116</v>
      </c>
      <c r="K28" s="8"/>
      <c r="T28" s="8"/>
    </row>
    <row r="29" customFormat="false" ht="12.8" hidden="false" customHeight="false" outlineLevel="0" collapsed="false">
      <c r="A29" s="0"/>
      <c r="B29" s="0"/>
      <c r="C29" s="0"/>
      <c r="G29" s="0"/>
      <c r="H29" s="11" t="n">
        <v>2</v>
      </c>
      <c r="K29" s="8"/>
    </row>
    <row r="30" customFormat="false" ht="39.55" hidden="false" customHeight="false" outlineLevel="0" collapsed="false">
      <c r="A30" s="16" t="s">
        <v>19</v>
      </c>
      <c r="B30" s="16" t="s">
        <v>98</v>
      </c>
      <c r="C30" s="16" t="s">
        <v>99</v>
      </c>
      <c r="D30" s="16" t="s">
        <v>100</v>
      </c>
      <c r="E30" s="16" t="s">
        <v>101</v>
      </c>
      <c r="G30" s="16" t="s">
        <v>102</v>
      </c>
      <c r="H30" s="16" t="s">
        <v>103</v>
      </c>
      <c r="J30" s="16" t="s">
        <v>104</v>
      </c>
      <c r="K30" s="16" t="s">
        <v>105</v>
      </c>
      <c r="L30" s="16" t="s">
        <v>106</v>
      </c>
      <c r="M30" s="16" t="s">
        <v>107</v>
      </c>
      <c r="N30" s="16" t="s">
        <v>108</v>
      </c>
      <c r="O30" s="16" t="s">
        <v>109</v>
      </c>
      <c r="P30" s="16" t="s">
        <v>110</v>
      </c>
      <c r="Q30" s="16" t="s">
        <v>111</v>
      </c>
      <c r="S30" s="16" t="s">
        <v>112</v>
      </c>
      <c r="T30" s="16" t="s">
        <v>113</v>
      </c>
    </row>
    <row r="31" customFormat="false" ht="15.8" hidden="false" customHeight="false" outlineLevel="0" collapsed="false">
      <c r="A31" s="10" t="s">
        <v>117</v>
      </c>
      <c r="B31" s="10" t="s">
        <v>91</v>
      </c>
      <c r="C31" s="10" t="s">
        <v>91</v>
      </c>
      <c r="D31" s="11" t="n">
        <v>12</v>
      </c>
      <c r="E31" s="11" t="n">
        <v>0</v>
      </c>
      <c r="G31" s="3" t="n">
        <f aca="false">MATCH(TRUE(),INDEX(ISBLANK(H32:$AMJ32),0,0),0)-1</f>
        <v>1</v>
      </c>
      <c r="H31" s="8" t="s">
        <v>115</v>
      </c>
      <c r="J31" s="3" t="n">
        <f aca="false">MATCH(TRUE(),INDEX(ISBLANK(K32:$AMJ32),0,0),0)-1</f>
        <v>0</v>
      </c>
      <c r="K31" s="8"/>
      <c r="L31" s="17"/>
      <c r="M31" s="13" t="s">
        <v>11</v>
      </c>
      <c r="N31" s="17" t="n">
        <v>1</v>
      </c>
      <c r="O31" s="13" t="s">
        <v>11</v>
      </c>
      <c r="P31" s="3" t="n">
        <f aca="false">MATCH(TRUE(),INDEX(ISBLANK(Q31:$AMJ31),0,0),0)-1</f>
        <v>1</v>
      </c>
      <c r="Q31" s="18" t="n">
        <v>1</v>
      </c>
      <c r="S31" s="3" t="n">
        <f aca="false">MATCH(TRUE(),INDEX(ISBLANK(T32:$AMJ32),0,0),0)-1</f>
        <v>0</v>
      </c>
      <c r="T31" s="8"/>
    </row>
    <row r="32" customFormat="false" ht="12.8" hidden="false" customHeight="false" outlineLevel="0" collapsed="false">
      <c r="A32" s="0"/>
      <c r="B32" s="0"/>
      <c r="C32" s="0"/>
      <c r="G32" s="0"/>
      <c r="H32" s="8" t="s">
        <v>116</v>
      </c>
      <c r="K32" s="8"/>
      <c r="T32" s="8"/>
    </row>
    <row r="33" customFormat="false" ht="12.8" hidden="false" customHeight="false" outlineLevel="0" collapsed="false">
      <c r="A33" s="0"/>
      <c r="B33" s="0"/>
      <c r="C33" s="0"/>
      <c r="G33" s="0"/>
      <c r="H33" s="11" t="n">
        <v>0</v>
      </c>
      <c r="K33" s="8"/>
    </row>
    <row r="34" customFormat="false" ht="39.55" hidden="false" customHeight="false" outlineLevel="0" collapsed="false">
      <c r="A34" s="16" t="s">
        <v>19</v>
      </c>
      <c r="B34" s="16" t="s">
        <v>98</v>
      </c>
      <c r="C34" s="16" t="s">
        <v>99</v>
      </c>
      <c r="D34" s="16" t="s">
        <v>100</v>
      </c>
      <c r="E34" s="16" t="s">
        <v>101</v>
      </c>
      <c r="G34" s="16" t="s">
        <v>102</v>
      </c>
      <c r="H34" s="16" t="s">
        <v>103</v>
      </c>
      <c r="J34" s="16" t="s">
        <v>104</v>
      </c>
      <c r="K34" s="16" t="s">
        <v>105</v>
      </c>
      <c r="L34" s="16" t="s">
        <v>106</v>
      </c>
      <c r="M34" s="16" t="s">
        <v>107</v>
      </c>
      <c r="N34" s="16" t="s">
        <v>108</v>
      </c>
      <c r="O34" s="16" t="s">
        <v>109</v>
      </c>
      <c r="P34" s="16" t="s">
        <v>110</v>
      </c>
      <c r="Q34" s="16" t="s">
        <v>111</v>
      </c>
      <c r="S34" s="16" t="s">
        <v>112</v>
      </c>
      <c r="T34" s="16" t="s">
        <v>113</v>
      </c>
    </row>
    <row r="35" customFormat="false" ht="15.8" hidden="false" customHeight="false" outlineLevel="0" collapsed="false">
      <c r="A35" s="10" t="s">
        <v>118</v>
      </c>
      <c r="B35" s="10" t="s">
        <v>49</v>
      </c>
      <c r="C35" s="10" t="s">
        <v>50</v>
      </c>
      <c r="D35" s="11" t="n">
        <v>12</v>
      </c>
      <c r="E35" s="11" t="n">
        <v>0</v>
      </c>
      <c r="G35" s="3" t="n">
        <f aca="false">MATCH(TRUE(),INDEX(ISBLANK(H36:$AMJ36),0,0),0)-1</f>
        <v>1</v>
      </c>
      <c r="H35" s="8" t="s">
        <v>115</v>
      </c>
      <c r="J35" s="3" t="n">
        <f aca="false">MATCH(TRUE(),INDEX(ISBLANK(K36:$AMJ36),0,0),0)-1</f>
        <v>0</v>
      </c>
      <c r="K35" s="8"/>
      <c r="L35" s="17"/>
      <c r="M35" s="13" t="s">
        <v>11</v>
      </c>
      <c r="N35" s="17" t="n">
        <v>1</v>
      </c>
      <c r="O35" s="13" t="s">
        <v>11</v>
      </c>
      <c r="P35" s="3" t="n">
        <f aca="false">MATCH(TRUE(),INDEX(ISBLANK(Q35:$AMJ35),0,0),0)-1</f>
        <v>1</v>
      </c>
      <c r="Q35" s="18" t="n">
        <v>1</v>
      </c>
      <c r="S35" s="3" t="n">
        <f aca="false">MATCH(TRUE(),INDEX(ISBLANK(T36:$AMJ36),0,0),0)-1</f>
        <v>0</v>
      </c>
      <c r="T35" s="8"/>
    </row>
    <row r="36" customFormat="false" ht="12.8" hidden="false" customHeight="false" outlineLevel="0" collapsed="false">
      <c r="A36" s="0"/>
      <c r="B36" s="0"/>
      <c r="C36" s="0"/>
      <c r="G36" s="0"/>
      <c r="H36" s="8" t="s">
        <v>116</v>
      </c>
      <c r="K36" s="8"/>
      <c r="T36" s="8"/>
    </row>
    <row r="37" customFormat="false" ht="12.8" hidden="false" customHeight="false" outlineLevel="0" collapsed="false">
      <c r="A37" s="0"/>
      <c r="B37" s="0"/>
      <c r="C37" s="0"/>
      <c r="G37" s="0"/>
      <c r="H37" s="11" t="n">
        <v>5</v>
      </c>
      <c r="K37" s="8"/>
    </row>
    <row r="38" customFormat="false" ht="39.55" hidden="false" customHeight="false" outlineLevel="0" collapsed="false">
      <c r="A38" s="16" t="s">
        <v>19</v>
      </c>
      <c r="B38" s="16" t="s">
        <v>98</v>
      </c>
      <c r="C38" s="16" t="s">
        <v>99</v>
      </c>
      <c r="D38" s="16" t="s">
        <v>100</v>
      </c>
      <c r="E38" s="16" t="s">
        <v>101</v>
      </c>
      <c r="G38" s="16" t="s">
        <v>102</v>
      </c>
      <c r="H38" s="16" t="s">
        <v>103</v>
      </c>
      <c r="J38" s="16" t="s">
        <v>104</v>
      </c>
      <c r="K38" s="16" t="s">
        <v>105</v>
      </c>
      <c r="L38" s="16" t="s">
        <v>106</v>
      </c>
      <c r="M38" s="16" t="s">
        <v>107</v>
      </c>
      <c r="N38" s="16" t="s">
        <v>108</v>
      </c>
      <c r="O38" s="16" t="s">
        <v>109</v>
      </c>
      <c r="P38" s="16" t="s">
        <v>110</v>
      </c>
      <c r="Q38" s="16" t="s">
        <v>111</v>
      </c>
      <c r="S38" s="16" t="s">
        <v>112</v>
      </c>
      <c r="T38" s="16" t="s">
        <v>113</v>
      </c>
    </row>
    <row r="39" customFormat="false" ht="15.8" hidden="false" customHeight="false" outlineLevel="0" collapsed="false">
      <c r="A39" s="10" t="s">
        <v>118</v>
      </c>
      <c r="B39" s="10" t="s">
        <v>55</v>
      </c>
      <c r="C39" s="10" t="s">
        <v>56</v>
      </c>
      <c r="D39" s="11" t="n">
        <v>12</v>
      </c>
      <c r="E39" s="11" t="n">
        <v>0</v>
      </c>
      <c r="G39" s="3" t="n">
        <f aca="false">MATCH(TRUE(),INDEX(ISBLANK(H40:$AMJ40),0,0),0)-1</f>
        <v>1</v>
      </c>
      <c r="H39" s="8" t="s">
        <v>115</v>
      </c>
      <c r="J39" s="3" t="n">
        <f aca="false">MATCH(TRUE(),INDEX(ISBLANK(K40:$AMJ40),0,0),0)-1</f>
        <v>0</v>
      </c>
      <c r="K39" s="8"/>
      <c r="L39" s="17"/>
      <c r="M39" s="13" t="s">
        <v>11</v>
      </c>
      <c r="N39" s="17" t="n">
        <v>1</v>
      </c>
      <c r="O39" s="13" t="s">
        <v>11</v>
      </c>
      <c r="P39" s="3" t="n">
        <f aca="false">MATCH(TRUE(),INDEX(ISBLANK(Q39:$AMJ39),0,0),0)-1</f>
        <v>1</v>
      </c>
      <c r="Q39" s="18" t="n">
        <v>1</v>
      </c>
      <c r="S39" s="3" t="n">
        <f aca="false">MATCH(TRUE(),INDEX(ISBLANK(T40:$AMJ40),0,0),0)-1</f>
        <v>0</v>
      </c>
      <c r="T39" s="8"/>
    </row>
    <row r="40" customFormat="false" ht="12.8" hidden="false" customHeight="false" outlineLevel="0" collapsed="false">
      <c r="A40" s="0"/>
      <c r="B40" s="0"/>
      <c r="C40" s="0"/>
      <c r="G40" s="0"/>
      <c r="H40" s="8" t="s">
        <v>116</v>
      </c>
      <c r="K40" s="8"/>
      <c r="T40" s="8"/>
    </row>
    <row r="41" customFormat="false" ht="12.8" hidden="false" customHeight="false" outlineLevel="0" collapsed="false">
      <c r="A41" s="0"/>
      <c r="B41" s="0"/>
      <c r="C41" s="0"/>
      <c r="G41" s="0"/>
      <c r="H41" s="11" t="n">
        <v>1</v>
      </c>
      <c r="K41" s="8"/>
    </row>
    <row r="42" customFormat="false" ht="39.55" hidden="false" customHeight="false" outlineLevel="0" collapsed="false">
      <c r="A42" s="16" t="s">
        <v>19</v>
      </c>
      <c r="B42" s="16" t="s">
        <v>98</v>
      </c>
      <c r="C42" s="16" t="s">
        <v>99</v>
      </c>
      <c r="D42" s="16" t="s">
        <v>100</v>
      </c>
      <c r="E42" s="16" t="s">
        <v>101</v>
      </c>
      <c r="G42" s="16" t="s">
        <v>102</v>
      </c>
      <c r="H42" s="16" t="s">
        <v>103</v>
      </c>
      <c r="J42" s="16" t="s">
        <v>104</v>
      </c>
      <c r="K42" s="16" t="s">
        <v>105</v>
      </c>
      <c r="L42" s="16" t="s">
        <v>106</v>
      </c>
      <c r="M42" s="16" t="s">
        <v>107</v>
      </c>
      <c r="N42" s="16" t="s">
        <v>108</v>
      </c>
      <c r="O42" s="16" t="s">
        <v>109</v>
      </c>
      <c r="P42" s="16" t="s">
        <v>110</v>
      </c>
      <c r="Q42" s="16" t="s">
        <v>111</v>
      </c>
      <c r="S42" s="16" t="s">
        <v>112</v>
      </c>
      <c r="T42" s="16" t="s">
        <v>113</v>
      </c>
    </row>
    <row r="43" customFormat="false" ht="15.8" hidden="false" customHeight="false" outlineLevel="0" collapsed="false">
      <c r="A43" s="10" t="s">
        <v>118</v>
      </c>
      <c r="B43" s="10" t="s">
        <v>63</v>
      </c>
      <c r="C43" s="10" t="s">
        <v>64</v>
      </c>
      <c r="D43" s="11" t="n">
        <v>12</v>
      </c>
      <c r="E43" s="11" t="n">
        <v>0</v>
      </c>
      <c r="G43" s="3" t="n">
        <f aca="false">MATCH(TRUE(),INDEX(ISBLANK(H44:$AMJ44),0,0),0)-1</f>
        <v>1</v>
      </c>
      <c r="H43" s="8" t="s">
        <v>115</v>
      </c>
      <c r="J43" s="3" t="n">
        <f aca="false">MATCH(TRUE(),INDEX(ISBLANK(K44:$AMJ44),0,0),0)-1</f>
        <v>0</v>
      </c>
      <c r="K43" s="8"/>
      <c r="L43" s="17"/>
      <c r="M43" s="13" t="s">
        <v>11</v>
      </c>
      <c r="N43" s="17" t="n">
        <v>1</v>
      </c>
      <c r="O43" s="13" t="s">
        <v>11</v>
      </c>
      <c r="P43" s="3" t="n">
        <f aca="false">MATCH(TRUE(),INDEX(ISBLANK(Q43:$AMJ43),0,0),0)-1</f>
        <v>1</v>
      </c>
      <c r="Q43" s="18" t="n">
        <v>1</v>
      </c>
      <c r="S43" s="3" t="n">
        <f aca="false">MATCH(TRUE(),INDEX(ISBLANK(T44:$AMJ44),0,0),0)-1</f>
        <v>0</v>
      </c>
      <c r="T43" s="8"/>
    </row>
    <row r="44" customFormat="false" ht="12.8" hidden="false" customHeight="false" outlineLevel="0" collapsed="false">
      <c r="A44" s="0"/>
      <c r="B44" s="0"/>
      <c r="C44" s="0"/>
      <c r="G44" s="0"/>
      <c r="H44" s="8" t="s">
        <v>116</v>
      </c>
      <c r="K44" s="8"/>
      <c r="T44" s="8"/>
    </row>
    <row r="45" customFormat="false" ht="12.8" hidden="false" customHeight="false" outlineLevel="0" collapsed="false">
      <c r="A45" s="0"/>
      <c r="B45" s="0"/>
      <c r="C45" s="0"/>
      <c r="G45" s="0"/>
      <c r="H45" s="11" t="n">
        <v>2</v>
      </c>
      <c r="K45" s="8"/>
    </row>
    <row r="46" customFormat="false" ht="39.55" hidden="false" customHeight="false" outlineLevel="0" collapsed="false">
      <c r="A46" s="16" t="s">
        <v>19</v>
      </c>
      <c r="B46" s="16" t="s">
        <v>98</v>
      </c>
      <c r="C46" s="16" t="s">
        <v>99</v>
      </c>
      <c r="D46" s="16" t="s">
        <v>100</v>
      </c>
      <c r="E46" s="16" t="s">
        <v>101</v>
      </c>
      <c r="G46" s="16" t="s">
        <v>102</v>
      </c>
      <c r="H46" s="16" t="s">
        <v>103</v>
      </c>
      <c r="J46" s="16" t="s">
        <v>104</v>
      </c>
      <c r="K46" s="16" t="s">
        <v>105</v>
      </c>
      <c r="L46" s="16" t="s">
        <v>106</v>
      </c>
      <c r="M46" s="16" t="s">
        <v>107</v>
      </c>
      <c r="N46" s="16" t="s">
        <v>108</v>
      </c>
      <c r="O46" s="16" t="s">
        <v>109</v>
      </c>
      <c r="P46" s="16" t="s">
        <v>110</v>
      </c>
      <c r="Q46" s="16" t="s">
        <v>111</v>
      </c>
      <c r="S46" s="16" t="s">
        <v>112</v>
      </c>
      <c r="T46" s="16" t="s">
        <v>113</v>
      </c>
    </row>
    <row r="47" customFormat="false" ht="15.8" hidden="false" customHeight="false" outlineLevel="0" collapsed="false">
      <c r="A47" s="10" t="s">
        <v>118</v>
      </c>
      <c r="B47" s="10" t="s">
        <v>69</v>
      </c>
      <c r="C47" s="10" t="s">
        <v>70</v>
      </c>
      <c r="D47" s="11" t="n">
        <v>12</v>
      </c>
      <c r="E47" s="11" t="n">
        <v>0</v>
      </c>
      <c r="G47" s="3" t="n">
        <f aca="false">MATCH(TRUE(),INDEX(ISBLANK(H48:$AMJ48),0,0),0)-1</f>
        <v>1</v>
      </c>
      <c r="H47" s="8" t="s">
        <v>115</v>
      </c>
      <c r="J47" s="3" t="n">
        <f aca="false">MATCH(TRUE(),INDEX(ISBLANK(K48:$AMJ48),0,0),0)-1</f>
        <v>0</v>
      </c>
      <c r="K47" s="8"/>
      <c r="L47" s="17"/>
      <c r="M47" s="13" t="s">
        <v>11</v>
      </c>
      <c r="N47" s="17" t="n">
        <v>1</v>
      </c>
      <c r="O47" s="13" t="s">
        <v>11</v>
      </c>
      <c r="P47" s="3" t="n">
        <f aca="false">MATCH(TRUE(),INDEX(ISBLANK(Q47:$AMJ47),0,0),0)-1</f>
        <v>1</v>
      </c>
      <c r="Q47" s="18" t="n">
        <v>1</v>
      </c>
      <c r="S47" s="3" t="n">
        <f aca="false">MATCH(TRUE(),INDEX(ISBLANK(T48:$AMJ48),0,0),0)-1</f>
        <v>0</v>
      </c>
      <c r="T47" s="8"/>
    </row>
    <row r="48" customFormat="false" ht="12.8" hidden="false" customHeight="false" outlineLevel="0" collapsed="false">
      <c r="A48" s="0"/>
      <c r="B48" s="0"/>
      <c r="C48" s="0"/>
      <c r="G48" s="0"/>
      <c r="H48" s="8" t="s">
        <v>116</v>
      </c>
      <c r="K48" s="8"/>
      <c r="T48" s="8"/>
    </row>
    <row r="49" customFormat="false" ht="12.8" hidden="false" customHeight="false" outlineLevel="0" collapsed="false">
      <c r="A49" s="0"/>
      <c r="B49" s="0"/>
      <c r="C49" s="0"/>
      <c r="G49" s="0"/>
      <c r="H49" s="11" t="n">
        <v>1</v>
      </c>
      <c r="K49" s="8"/>
    </row>
    <row r="50" customFormat="false" ht="39.55" hidden="false" customHeight="false" outlineLevel="0" collapsed="false">
      <c r="A50" s="16" t="s">
        <v>19</v>
      </c>
      <c r="B50" s="16" t="s">
        <v>98</v>
      </c>
      <c r="C50" s="16" t="s">
        <v>99</v>
      </c>
      <c r="D50" s="16" t="s">
        <v>100</v>
      </c>
      <c r="E50" s="16" t="s">
        <v>101</v>
      </c>
      <c r="G50" s="16" t="s">
        <v>102</v>
      </c>
      <c r="H50" s="16" t="s">
        <v>103</v>
      </c>
      <c r="J50" s="16" t="s">
        <v>104</v>
      </c>
      <c r="K50" s="16" t="s">
        <v>105</v>
      </c>
      <c r="L50" s="16" t="s">
        <v>106</v>
      </c>
      <c r="M50" s="16" t="s">
        <v>107</v>
      </c>
      <c r="N50" s="16" t="s">
        <v>108</v>
      </c>
      <c r="O50" s="16" t="s">
        <v>109</v>
      </c>
      <c r="P50" s="16" t="s">
        <v>110</v>
      </c>
      <c r="Q50" s="16" t="s">
        <v>111</v>
      </c>
      <c r="S50" s="16" t="s">
        <v>112</v>
      </c>
      <c r="T50" s="16" t="s">
        <v>113</v>
      </c>
    </row>
    <row r="51" customFormat="false" ht="15.8" hidden="false" customHeight="false" outlineLevel="0" collapsed="false">
      <c r="A51" s="10" t="s">
        <v>119</v>
      </c>
      <c r="B51" s="10" t="s">
        <v>75</v>
      </c>
      <c r="C51" s="10" t="s">
        <v>76</v>
      </c>
      <c r="D51" s="11" t="n">
        <v>12</v>
      </c>
      <c r="E51" s="11" t="n">
        <v>0</v>
      </c>
      <c r="G51" s="3" t="n">
        <f aca="false">MATCH(TRUE(),INDEX(ISBLANK(H52:$AMJ52),0,0),0)-1</f>
        <v>1</v>
      </c>
      <c r="H51" s="8" t="s">
        <v>115</v>
      </c>
      <c r="J51" s="3" t="n">
        <f aca="false">MATCH(TRUE(),INDEX(ISBLANK(K52:$AMJ52),0,0),0)-1</f>
        <v>0</v>
      </c>
      <c r="K51" s="8"/>
      <c r="L51" s="17"/>
      <c r="M51" s="13" t="s">
        <v>11</v>
      </c>
      <c r="N51" s="17" t="n">
        <v>1</v>
      </c>
      <c r="O51" s="13" t="s">
        <v>11</v>
      </c>
      <c r="P51" s="3" t="n">
        <f aca="false">MATCH(TRUE(),INDEX(ISBLANK(Q51:$AMJ51),0,0),0)-1</f>
        <v>1</v>
      </c>
      <c r="Q51" s="18" t="n">
        <v>1</v>
      </c>
      <c r="S51" s="3" t="n">
        <f aca="false">MATCH(TRUE(),INDEX(ISBLANK(T52:$AMJ52),0,0),0)-1</f>
        <v>0</v>
      </c>
      <c r="T51" s="8"/>
    </row>
    <row r="52" customFormat="false" ht="12.8" hidden="false" customHeight="false" outlineLevel="0" collapsed="false">
      <c r="A52" s="0"/>
      <c r="B52" s="0"/>
      <c r="C52" s="0"/>
      <c r="G52" s="0"/>
      <c r="H52" s="8" t="s">
        <v>116</v>
      </c>
      <c r="K52" s="8"/>
      <c r="T52" s="8"/>
    </row>
    <row r="53" customFormat="false" ht="12.8" hidden="false" customHeight="false" outlineLevel="0" collapsed="false">
      <c r="A53" s="0"/>
      <c r="B53" s="0"/>
      <c r="C53" s="0"/>
      <c r="G53" s="0"/>
      <c r="H53" s="11" t="n">
        <v>0</v>
      </c>
      <c r="K53" s="8"/>
    </row>
    <row r="54" customFormat="false" ht="39.55" hidden="false" customHeight="false" outlineLevel="0" collapsed="false">
      <c r="A54" s="16" t="s">
        <v>19</v>
      </c>
      <c r="B54" s="16" t="s">
        <v>98</v>
      </c>
      <c r="C54" s="16" t="s">
        <v>99</v>
      </c>
      <c r="D54" s="16" t="s">
        <v>100</v>
      </c>
      <c r="E54" s="16" t="s">
        <v>101</v>
      </c>
      <c r="G54" s="16" t="s">
        <v>102</v>
      </c>
      <c r="H54" s="16" t="s">
        <v>103</v>
      </c>
      <c r="J54" s="16" t="s">
        <v>104</v>
      </c>
      <c r="K54" s="16" t="s">
        <v>105</v>
      </c>
      <c r="L54" s="16" t="s">
        <v>106</v>
      </c>
      <c r="M54" s="16" t="s">
        <v>107</v>
      </c>
      <c r="N54" s="16" t="s">
        <v>108</v>
      </c>
      <c r="O54" s="16" t="s">
        <v>109</v>
      </c>
      <c r="P54" s="16" t="s">
        <v>110</v>
      </c>
      <c r="Q54" s="16" t="s">
        <v>111</v>
      </c>
      <c r="S54" s="16" t="s">
        <v>112</v>
      </c>
      <c r="T54" s="16" t="s">
        <v>113</v>
      </c>
    </row>
    <row r="55" customFormat="false" ht="15.8" hidden="false" customHeight="false" outlineLevel="0" collapsed="false">
      <c r="A55" s="10" t="s">
        <v>119</v>
      </c>
      <c r="B55" s="10" t="s">
        <v>87</v>
      </c>
      <c r="C55" s="10" t="s">
        <v>88</v>
      </c>
      <c r="D55" s="11" t="n">
        <v>12</v>
      </c>
      <c r="E55" s="11" t="n">
        <v>0</v>
      </c>
      <c r="G55" s="3" t="n">
        <f aca="false">MATCH(TRUE(),INDEX(ISBLANK(H56:$AMJ56),0,0),0)-1</f>
        <v>1</v>
      </c>
      <c r="H55" s="8" t="s">
        <v>115</v>
      </c>
      <c r="J55" s="3" t="n">
        <f aca="false">MATCH(TRUE(),INDEX(ISBLANK(K56:$AMJ56),0,0),0)-1</f>
        <v>0</v>
      </c>
      <c r="K55" s="8"/>
      <c r="L55" s="17"/>
      <c r="M55" s="13" t="s">
        <v>11</v>
      </c>
      <c r="N55" s="17" t="n">
        <v>1</v>
      </c>
      <c r="O55" s="13" t="s">
        <v>11</v>
      </c>
      <c r="P55" s="3" t="n">
        <f aca="false">MATCH(TRUE(),INDEX(ISBLANK(Q55:$AMJ55),0,0),0)-1</f>
        <v>1</v>
      </c>
      <c r="Q55" s="18" t="n">
        <v>1</v>
      </c>
      <c r="S55" s="3" t="n">
        <f aca="false">MATCH(TRUE(),INDEX(ISBLANK(T56:$AMJ56),0,0),0)-1</f>
        <v>0</v>
      </c>
      <c r="T55" s="8"/>
    </row>
    <row r="56" customFormat="false" ht="12.8" hidden="false" customHeight="false" outlineLevel="0" collapsed="false">
      <c r="A56" s="0"/>
      <c r="B56" s="0"/>
      <c r="C56" s="0"/>
      <c r="G56" s="0"/>
      <c r="H56" s="8" t="s">
        <v>116</v>
      </c>
      <c r="K56" s="8"/>
      <c r="T56" s="8"/>
    </row>
    <row r="57" customFormat="false" ht="12.8" hidden="false" customHeight="false" outlineLevel="0" collapsed="false">
      <c r="A57" s="0"/>
      <c r="B57" s="0"/>
      <c r="C57" s="0"/>
      <c r="G57" s="0"/>
      <c r="H57" s="11" t="n">
        <v>0</v>
      </c>
      <c r="K57" s="8"/>
    </row>
    <row r="58" customFormat="false" ht="39.55" hidden="false" customHeight="false" outlineLevel="0" collapsed="false">
      <c r="A58" s="16" t="s">
        <v>19</v>
      </c>
      <c r="B58" s="16" t="s">
        <v>98</v>
      </c>
      <c r="C58" s="16" t="s">
        <v>99</v>
      </c>
      <c r="D58" s="16" t="s">
        <v>100</v>
      </c>
      <c r="E58" s="16" t="s">
        <v>101</v>
      </c>
      <c r="G58" s="16" t="s">
        <v>102</v>
      </c>
      <c r="H58" s="16" t="s">
        <v>103</v>
      </c>
      <c r="J58" s="16" t="s">
        <v>104</v>
      </c>
      <c r="K58" s="16" t="s">
        <v>105</v>
      </c>
      <c r="L58" s="16" t="s">
        <v>106</v>
      </c>
      <c r="M58" s="16" t="s">
        <v>107</v>
      </c>
      <c r="N58" s="16" t="s">
        <v>108</v>
      </c>
      <c r="O58" s="16" t="s">
        <v>109</v>
      </c>
      <c r="P58" s="16" t="s">
        <v>110</v>
      </c>
      <c r="Q58" s="16" t="s">
        <v>111</v>
      </c>
      <c r="S58" s="16" t="s">
        <v>112</v>
      </c>
      <c r="T58" s="16" t="s">
        <v>113</v>
      </c>
    </row>
    <row r="59" customFormat="false" ht="15.8" hidden="false" customHeight="false" outlineLevel="0" collapsed="false">
      <c r="A59" s="10" t="s">
        <v>119</v>
      </c>
      <c r="B59" s="10" t="s">
        <v>93</v>
      </c>
      <c r="C59" s="10" t="s">
        <v>94</v>
      </c>
      <c r="D59" s="11" t="n">
        <v>12</v>
      </c>
      <c r="E59" s="11" t="n">
        <v>0</v>
      </c>
      <c r="G59" s="3" t="n">
        <f aca="false">MATCH(TRUE(),INDEX(ISBLANK(H60:$AMJ60),0,0),0)-1</f>
        <v>1</v>
      </c>
      <c r="H59" s="8" t="s">
        <v>115</v>
      </c>
      <c r="J59" s="3" t="n">
        <f aca="false">MATCH(TRUE(),INDEX(ISBLANK(K60:$AMJ60),0,0),0)-1</f>
        <v>0</v>
      </c>
      <c r="K59" s="8"/>
      <c r="L59" s="17"/>
      <c r="M59" s="13" t="s">
        <v>11</v>
      </c>
      <c r="N59" s="17" t="n">
        <v>1</v>
      </c>
      <c r="O59" s="13" t="s">
        <v>11</v>
      </c>
      <c r="P59" s="3" t="n">
        <f aca="false">MATCH(TRUE(),INDEX(ISBLANK(Q59:$AMJ59),0,0),0)-1</f>
        <v>1</v>
      </c>
      <c r="Q59" s="18" t="n">
        <v>1</v>
      </c>
      <c r="S59" s="3" t="n">
        <f aca="false">MATCH(TRUE(),INDEX(ISBLANK(T60:$AMJ60),0,0),0)-1</f>
        <v>0</v>
      </c>
      <c r="T59" s="8"/>
    </row>
    <row r="60" customFormat="false" ht="12.8" hidden="false" customHeight="false" outlineLevel="0" collapsed="false">
      <c r="A60" s="0"/>
      <c r="B60" s="0"/>
      <c r="C60" s="0"/>
      <c r="G60" s="0"/>
      <c r="H60" s="8" t="s">
        <v>116</v>
      </c>
      <c r="K60" s="8"/>
      <c r="T60" s="8"/>
    </row>
    <row r="61" customFormat="false" ht="12.8" hidden="false" customHeight="false" outlineLevel="0" collapsed="false">
      <c r="A61" s="0"/>
      <c r="B61" s="0"/>
      <c r="C61" s="0"/>
      <c r="G61" s="0"/>
      <c r="H61" s="11" t="n">
        <v>0</v>
      </c>
      <c r="K61" s="8"/>
    </row>
    <row r="62" customFormat="false" ht="39.55" hidden="false" customHeight="false" outlineLevel="0" collapsed="false">
      <c r="A62" s="16" t="s">
        <v>19</v>
      </c>
      <c r="B62" s="16" t="s">
        <v>98</v>
      </c>
      <c r="C62" s="16" t="s">
        <v>99</v>
      </c>
      <c r="D62" s="16" t="s">
        <v>100</v>
      </c>
      <c r="E62" s="16" t="s">
        <v>101</v>
      </c>
      <c r="G62" s="16" t="s">
        <v>102</v>
      </c>
      <c r="H62" s="16" t="s">
        <v>103</v>
      </c>
      <c r="J62" s="16" t="s">
        <v>104</v>
      </c>
      <c r="K62" s="16" t="s">
        <v>105</v>
      </c>
      <c r="L62" s="16" t="s">
        <v>106</v>
      </c>
      <c r="M62" s="16" t="s">
        <v>107</v>
      </c>
      <c r="N62" s="16" t="s">
        <v>108</v>
      </c>
      <c r="O62" s="16" t="s">
        <v>109</v>
      </c>
      <c r="P62" s="16" t="s">
        <v>110</v>
      </c>
      <c r="Q62" s="16" t="s">
        <v>111</v>
      </c>
      <c r="S62" s="16" t="s">
        <v>112</v>
      </c>
      <c r="T62" s="16" t="s">
        <v>113</v>
      </c>
    </row>
    <row r="63" customFormat="false" ht="15.8" hidden="false" customHeight="false" outlineLevel="0" collapsed="false">
      <c r="A63" s="10" t="s">
        <v>120</v>
      </c>
      <c r="B63" s="10" t="s">
        <v>59</v>
      </c>
      <c r="C63" s="10" t="s">
        <v>53</v>
      </c>
      <c r="D63" s="11" t="n">
        <v>12</v>
      </c>
      <c r="E63" s="11" t="n">
        <v>0</v>
      </c>
      <c r="G63" s="3" t="n">
        <f aca="false">MATCH(TRUE(),INDEX(ISBLANK(H64:$AMJ64),0,0),0)-1</f>
        <v>1</v>
      </c>
      <c r="H63" s="8" t="s">
        <v>121</v>
      </c>
      <c r="J63" s="3" t="n">
        <f aca="false">MATCH(TRUE(),INDEX(ISBLANK(K64:$AMJ64),0,0),0)-1</f>
        <v>0</v>
      </c>
      <c r="K63" s="8"/>
      <c r="L63" s="17"/>
      <c r="M63" s="13" t="s">
        <v>11</v>
      </c>
      <c r="N63" s="17" t="n">
        <v>1</v>
      </c>
      <c r="O63" s="13" t="s">
        <v>15</v>
      </c>
      <c r="P63" s="3" t="n">
        <f aca="false">MATCH(TRUE(),INDEX(ISBLANK(Q63:$AMJ63),0,0),0)-1</f>
        <v>1</v>
      </c>
      <c r="Q63" s="18" t="n">
        <v>0.6</v>
      </c>
      <c r="S63" s="3" t="n">
        <f aca="false">MATCH(TRUE(),INDEX(ISBLANK(T64:$AMJ64),0,0),0)-1</f>
        <v>0</v>
      </c>
      <c r="T63" s="8"/>
    </row>
    <row r="64" customFormat="false" ht="12.8" hidden="false" customHeight="false" outlineLevel="0" collapsed="false">
      <c r="A64" s="0"/>
      <c r="B64" s="0"/>
      <c r="C64" s="0"/>
      <c r="G64" s="0"/>
      <c r="H64" s="8" t="s">
        <v>116</v>
      </c>
      <c r="K64" s="8"/>
      <c r="T64" s="8"/>
    </row>
    <row r="65" customFormat="false" ht="12.8" hidden="false" customHeight="false" outlineLevel="0" collapsed="false">
      <c r="A65" s="0"/>
      <c r="B65" s="0"/>
      <c r="C65" s="0"/>
      <c r="G65" s="0"/>
      <c r="H65" s="11" t="n">
        <v>16</v>
      </c>
      <c r="K65" s="8"/>
    </row>
    <row r="66" customFormat="false" ht="39.55" hidden="false" customHeight="false" outlineLevel="0" collapsed="false">
      <c r="A66" s="16" t="s">
        <v>19</v>
      </c>
      <c r="B66" s="16" t="s">
        <v>98</v>
      </c>
      <c r="C66" s="16" t="s">
        <v>99</v>
      </c>
      <c r="D66" s="16" t="s">
        <v>100</v>
      </c>
      <c r="E66" s="16" t="s">
        <v>101</v>
      </c>
      <c r="G66" s="16" t="s">
        <v>102</v>
      </c>
      <c r="H66" s="16" t="s">
        <v>103</v>
      </c>
      <c r="J66" s="16" t="s">
        <v>104</v>
      </c>
      <c r="K66" s="16" t="s">
        <v>105</v>
      </c>
      <c r="L66" s="16" t="s">
        <v>106</v>
      </c>
      <c r="M66" s="16" t="s">
        <v>107</v>
      </c>
      <c r="N66" s="16" t="s">
        <v>108</v>
      </c>
      <c r="O66" s="16" t="s">
        <v>109</v>
      </c>
      <c r="P66" s="16" t="s">
        <v>110</v>
      </c>
      <c r="Q66" s="16" t="s">
        <v>111</v>
      </c>
      <c r="S66" s="16" t="s">
        <v>112</v>
      </c>
      <c r="T66" s="16" t="s">
        <v>113</v>
      </c>
    </row>
    <row r="67" customFormat="false" ht="15.8" hidden="false" customHeight="false" outlineLevel="0" collapsed="false">
      <c r="A67" s="10" t="s">
        <v>120</v>
      </c>
      <c r="B67" s="10" t="s">
        <v>60</v>
      </c>
      <c r="C67" s="10" t="s">
        <v>54</v>
      </c>
      <c r="D67" s="11" t="n">
        <v>12</v>
      </c>
      <c r="E67" s="11" t="n">
        <v>0</v>
      </c>
      <c r="G67" s="3" t="n">
        <f aca="false">MATCH(TRUE(),INDEX(ISBLANK(H68:$AMJ68),0,0),0)-1</f>
        <v>1</v>
      </c>
      <c r="H67" s="8" t="s">
        <v>121</v>
      </c>
      <c r="J67" s="3" t="n">
        <f aca="false">MATCH(TRUE(),INDEX(ISBLANK(K68:$AMJ68),0,0),0)-1</f>
        <v>0</v>
      </c>
      <c r="K67" s="8"/>
      <c r="L67" s="17"/>
      <c r="M67" s="13" t="s">
        <v>11</v>
      </c>
      <c r="N67" s="17" t="n">
        <v>1</v>
      </c>
      <c r="O67" s="13" t="s">
        <v>15</v>
      </c>
      <c r="P67" s="3" t="n">
        <f aca="false">MATCH(TRUE(),INDEX(ISBLANK(Q67:$AMJ67),0,0),0)-1</f>
        <v>1</v>
      </c>
      <c r="Q67" s="18" t="n">
        <v>0.6</v>
      </c>
      <c r="S67" s="3" t="n">
        <f aca="false">MATCH(TRUE(),INDEX(ISBLANK(T68:$AMJ68),0,0),0)-1</f>
        <v>0</v>
      </c>
      <c r="T67" s="8"/>
    </row>
    <row r="68" customFormat="false" ht="12.8" hidden="false" customHeight="false" outlineLevel="0" collapsed="false">
      <c r="A68" s="0"/>
      <c r="B68" s="0"/>
      <c r="C68" s="0"/>
      <c r="G68" s="0"/>
      <c r="H68" s="8" t="s">
        <v>116</v>
      </c>
      <c r="K68" s="8"/>
      <c r="T68" s="8"/>
    </row>
    <row r="69" customFormat="false" ht="12.8" hidden="false" customHeight="false" outlineLevel="0" collapsed="false">
      <c r="A69" s="0"/>
      <c r="B69" s="0"/>
      <c r="C69" s="0"/>
      <c r="G69" s="0"/>
      <c r="H69" s="11" t="n">
        <v>16</v>
      </c>
      <c r="K69" s="8"/>
    </row>
    <row r="70" customFormat="false" ht="39.55" hidden="false" customHeight="false" outlineLevel="0" collapsed="false">
      <c r="A70" s="16" t="s">
        <v>19</v>
      </c>
      <c r="B70" s="16" t="s">
        <v>98</v>
      </c>
      <c r="C70" s="16" t="s">
        <v>99</v>
      </c>
      <c r="D70" s="16" t="s">
        <v>100</v>
      </c>
      <c r="E70" s="16" t="s">
        <v>101</v>
      </c>
      <c r="G70" s="16" t="s">
        <v>102</v>
      </c>
      <c r="H70" s="16" t="s">
        <v>103</v>
      </c>
      <c r="J70" s="16" t="s">
        <v>104</v>
      </c>
      <c r="K70" s="16" t="s">
        <v>105</v>
      </c>
      <c r="L70" s="16" t="s">
        <v>106</v>
      </c>
      <c r="M70" s="16" t="s">
        <v>107</v>
      </c>
      <c r="N70" s="16" t="s">
        <v>108</v>
      </c>
      <c r="O70" s="16" t="s">
        <v>109</v>
      </c>
      <c r="P70" s="16" t="s">
        <v>110</v>
      </c>
      <c r="Q70" s="16" t="s">
        <v>111</v>
      </c>
      <c r="S70" s="16" t="s">
        <v>112</v>
      </c>
      <c r="T70" s="16" t="s">
        <v>113</v>
      </c>
    </row>
    <row r="71" customFormat="false" ht="15.8" hidden="false" customHeight="false" outlineLevel="0" collapsed="false">
      <c r="A71" s="10" t="s">
        <v>120</v>
      </c>
      <c r="B71" s="10" t="s">
        <v>71</v>
      </c>
      <c r="C71" s="10" t="s">
        <v>65</v>
      </c>
      <c r="D71" s="11" t="n">
        <v>12</v>
      </c>
      <c r="E71" s="11" t="n">
        <v>0</v>
      </c>
      <c r="G71" s="3" t="n">
        <f aca="false">MATCH(TRUE(),INDEX(ISBLANK(H72:$AMJ72),0,0),0)-1</f>
        <v>1</v>
      </c>
      <c r="H71" s="8" t="s">
        <v>121</v>
      </c>
      <c r="J71" s="3" t="n">
        <f aca="false">MATCH(TRUE(),INDEX(ISBLANK(K72:$AMJ72),0,0),0)-1</f>
        <v>0</v>
      </c>
      <c r="K71" s="8"/>
      <c r="L71" s="17"/>
      <c r="M71" s="13" t="s">
        <v>11</v>
      </c>
      <c r="N71" s="17" t="n">
        <v>1</v>
      </c>
      <c r="O71" s="13" t="s">
        <v>15</v>
      </c>
      <c r="P71" s="3" t="n">
        <f aca="false">MATCH(TRUE(),INDEX(ISBLANK(Q71:$AMJ71),0,0),0)-1</f>
        <v>1</v>
      </c>
      <c r="Q71" s="18" t="n">
        <v>0.6</v>
      </c>
      <c r="S71" s="3" t="n">
        <f aca="false">MATCH(TRUE(),INDEX(ISBLANK(T72:$AMJ72),0,0),0)-1</f>
        <v>0</v>
      </c>
      <c r="T71" s="8"/>
    </row>
    <row r="72" customFormat="false" ht="12.8" hidden="false" customHeight="false" outlineLevel="0" collapsed="false">
      <c r="A72" s="0"/>
      <c r="B72" s="0"/>
      <c r="C72" s="0"/>
      <c r="G72" s="0"/>
      <c r="H72" s="8" t="s">
        <v>116</v>
      </c>
      <c r="K72" s="8"/>
      <c r="T72" s="8"/>
    </row>
    <row r="73" customFormat="false" ht="12.8" hidden="false" customHeight="false" outlineLevel="0" collapsed="false">
      <c r="A73" s="0"/>
      <c r="B73" s="0"/>
      <c r="C73" s="0"/>
      <c r="G73" s="0"/>
      <c r="H73" s="11" t="n">
        <v>12</v>
      </c>
      <c r="K73" s="8"/>
    </row>
    <row r="74" customFormat="false" ht="39.55" hidden="false" customHeight="false" outlineLevel="0" collapsed="false">
      <c r="A74" s="16" t="s">
        <v>19</v>
      </c>
      <c r="B74" s="16" t="s">
        <v>98</v>
      </c>
      <c r="C74" s="16" t="s">
        <v>99</v>
      </c>
      <c r="D74" s="16" t="s">
        <v>100</v>
      </c>
      <c r="E74" s="16" t="s">
        <v>101</v>
      </c>
      <c r="G74" s="16" t="s">
        <v>102</v>
      </c>
      <c r="H74" s="16" t="s">
        <v>103</v>
      </c>
      <c r="J74" s="16" t="s">
        <v>104</v>
      </c>
      <c r="K74" s="16" t="s">
        <v>105</v>
      </c>
      <c r="L74" s="16" t="s">
        <v>106</v>
      </c>
      <c r="M74" s="16" t="s">
        <v>107</v>
      </c>
      <c r="N74" s="16" t="s">
        <v>108</v>
      </c>
      <c r="O74" s="16" t="s">
        <v>109</v>
      </c>
      <c r="P74" s="16" t="s">
        <v>110</v>
      </c>
      <c r="Q74" s="16" t="s">
        <v>111</v>
      </c>
      <c r="S74" s="16" t="s">
        <v>112</v>
      </c>
      <c r="T74" s="16" t="s">
        <v>113</v>
      </c>
    </row>
    <row r="75" customFormat="false" ht="15.8" hidden="false" customHeight="false" outlineLevel="0" collapsed="false">
      <c r="A75" s="10" t="s">
        <v>120</v>
      </c>
      <c r="B75" s="10" t="s">
        <v>72</v>
      </c>
      <c r="C75" s="10" t="s">
        <v>66</v>
      </c>
      <c r="D75" s="11" t="n">
        <v>12</v>
      </c>
      <c r="E75" s="11" t="n">
        <v>0</v>
      </c>
      <c r="G75" s="3" t="n">
        <f aca="false">MATCH(TRUE(),INDEX(ISBLANK(H76:$AMJ76),0,0),0)-1</f>
        <v>1</v>
      </c>
      <c r="H75" s="8" t="s">
        <v>121</v>
      </c>
      <c r="J75" s="3" t="n">
        <f aca="false">MATCH(TRUE(),INDEX(ISBLANK(K76:$AMJ76),0,0),0)-1</f>
        <v>0</v>
      </c>
      <c r="K75" s="8"/>
      <c r="L75" s="17"/>
      <c r="M75" s="13" t="s">
        <v>11</v>
      </c>
      <c r="N75" s="17" t="n">
        <v>1</v>
      </c>
      <c r="O75" s="13" t="s">
        <v>15</v>
      </c>
      <c r="P75" s="3" t="n">
        <f aca="false">MATCH(TRUE(),INDEX(ISBLANK(Q75:$AMJ75),0,0),0)-1</f>
        <v>1</v>
      </c>
      <c r="Q75" s="18" t="n">
        <v>0.6</v>
      </c>
      <c r="S75" s="3" t="n">
        <f aca="false">MATCH(TRUE(),INDEX(ISBLANK(T76:$AMJ76),0,0),0)-1</f>
        <v>0</v>
      </c>
      <c r="T75" s="8"/>
    </row>
    <row r="76" customFormat="false" ht="15.8" hidden="false" customHeight="false" outlineLevel="0" collapsed="false">
      <c r="A76" s="0"/>
      <c r="B76" s="0"/>
      <c r="C76" s="0"/>
      <c r="G76" s="0"/>
      <c r="H76" s="8" t="s">
        <v>116</v>
      </c>
      <c r="K76" s="8"/>
      <c r="T76" s="8"/>
    </row>
    <row r="77" customFormat="false" ht="15.8" hidden="false" customHeight="false" outlineLevel="0" collapsed="false">
      <c r="A77" s="0"/>
      <c r="B77" s="0"/>
      <c r="C77" s="0"/>
      <c r="G77" s="0"/>
      <c r="H77" s="11" t="n">
        <v>12</v>
      </c>
      <c r="K77" s="8"/>
    </row>
    <row r="78" customFormat="false" ht="41" hidden="false" customHeight="false" outlineLevel="0" collapsed="false">
      <c r="A78" s="16" t="s">
        <v>19</v>
      </c>
      <c r="B78" s="16" t="s">
        <v>98</v>
      </c>
      <c r="C78" s="16" t="s">
        <v>99</v>
      </c>
      <c r="D78" s="16" t="s">
        <v>100</v>
      </c>
      <c r="E78" s="16" t="s">
        <v>101</v>
      </c>
      <c r="G78" s="16" t="s">
        <v>102</v>
      </c>
      <c r="H78" s="16" t="s">
        <v>103</v>
      </c>
      <c r="J78" s="16" t="s">
        <v>104</v>
      </c>
      <c r="K78" s="16" t="s">
        <v>105</v>
      </c>
      <c r="L78" s="16" t="s">
        <v>106</v>
      </c>
      <c r="M78" s="16" t="s">
        <v>107</v>
      </c>
      <c r="N78" s="16" t="s">
        <v>108</v>
      </c>
      <c r="O78" s="16" t="s">
        <v>109</v>
      </c>
      <c r="P78" s="16" t="s">
        <v>110</v>
      </c>
      <c r="Q78" s="16" t="s">
        <v>111</v>
      </c>
      <c r="S78" s="16" t="s">
        <v>112</v>
      </c>
      <c r="T78" s="16" t="s">
        <v>113</v>
      </c>
    </row>
    <row r="79" customFormat="false" ht="15.8" hidden="false" customHeight="false" outlineLevel="0" collapsed="false">
      <c r="A79" s="10" t="s">
        <v>120</v>
      </c>
      <c r="B79" s="10" t="s">
        <v>83</v>
      </c>
      <c r="C79" s="10" t="s">
        <v>77</v>
      </c>
      <c r="D79" s="11" t="n">
        <v>12</v>
      </c>
      <c r="E79" s="11" t="n">
        <v>0</v>
      </c>
      <c r="G79" s="3" t="n">
        <f aca="false">MATCH(TRUE(),INDEX(ISBLANK(H80:$AMJ80),0,0),0)-1</f>
        <v>1</v>
      </c>
      <c r="H79" s="8" t="s">
        <v>121</v>
      </c>
      <c r="J79" s="3" t="n">
        <f aca="false">MATCH(TRUE(),INDEX(ISBLANK(K80:$AMJ80),0,0),0)-1</f>
        <v>0</v>
      </c>
      <c r="K79" s="8"/>
      <c r="L79" s="17"/>
      <c r="M79" s="13" t="s">
        <v>11</v>
      </c>
      <c r="N79" s="17" t="n">
        <v>1</v>
      </c>
      <c r="O79" s="13" t="s">
        <v>15</v>
      </c>
      <c r="P79" s="3" t="n">
        <f aca="false">MATCH(TRUE(),INDEX(ISBLANK(Q79:$AMJ79),0,0),0)-1</f>
        <v>1</v>
      </c>
      <c r="Q79" s="18" t="n">
        <v>0.6</v>
      </c>
      <c r="S79" s="3" t="n">
        <f aca="false">MATCH(TRUE(),INDEX(ISBLANK(T80:$AMJ80),0,0),0)-1</f>
        <v>0</v>
      </c>
      <c r="T79" s="8"/>
    </row>
    <row r="80" customFormat="false" ht="12.8" hidden="false" customHeight="false" outlineLevel="0" collapsed="false">
      <c r="A80" s="0"/>
      <c r="B80" s="0"/>
      <c r="C80" s="0"/>
      <c r="G80" s="0"/>
      <c r="H80" s="8" t="s">
        <v>116</v>
      </c>
      <c r="K80" s="8"/>
      <c r="T80" s="8"/>
    </row>
    <row r="81" customFormat="false" ht="12.8" hidden="false" customHeight="false" outlineLevel="0" collapsed="false">
      <c r="A81" s="0"/>
      <c r="B81" s="0"/>
      <c r="C81" s="0"/>
      <c r="G81" s="0"/>
      <c r="H81" s="11" t="n">
        <v>16</v>
      </c>
      <c r="K81" s="8"/>
    </row>
    <row r="82" customFormat="false" ht="39.55" hidden="false" customHeight="false" outlineLevel="0" collapsed="false">
      <c r="A82" s="16" t="s">
        <v>19</v>
      </c>
      <c r="B82" s="16" t="s">
        <v>98</v>
      </c>
      <c r="C82" s="16" t="s">
        <v>99</v>
      </c>
      <c r="D82" s="16" t="s">
        <v>100</v>
      </c>
      <c r="E82" s="16" t="s">
        <v>101</v>
      </c>
      <c r="G82" s="16" t="s">
        <v>102</v>
      </c>
      <c r="H82" s="16" t="s">
        <v>103</v>
      </c>
      <c r="J82" s="16" t="s">
        <v>104</v>
      </c>
      <c r="K82" s="16" t="s">
        <v>105</v>
      </c>
      <c r="L82" s="16" t="s">
        <v>106</v>
      </c>
      <c r="M82" s="16" t="s">
        <v>107</v>
      </c>
      <c r="N82" s="16" t="s">
        <v>108</v>
      </c>
      <c r="O82" s="16" t="s">
        <v>109</v>
      </c>
      <c r="P82" s="16" t="s">
        <v>110</v>
      </c>
      <c r="Q82" s="16" t="s">
        <v>111</v>
      </c>
      <c r="S82" s="16" t="s">
        <v>112</v>
      </c>
      <c r="T82" s="16" t="s">
        <v>113</v>
      </c>
    </row>
    <row r="83" customFormat="false" ht="15.8" hidden="false" customHeight="false" outlineLevel="0" collapsed="false">
      <c r="A83" s="10" t="s">
        <v>120</v>
      </c>
      <c r="B83" s="10" t="s">
        <v>84</v>
      </c>
      <c r="C83" s="10" t="s">
        <v>78</v>
      </c>
      <c r="D83" s="11" t="n">
        <v>12</v>
      </c>
      <c r="E83" s="11" t="n">
        <v>0</v>
      </c>
      <c r="G83" s="3" t="n">
        <f aca="false">MATCH(TRUE(),INDEX(ISBLANK(H84:$AMJ84),0,0),0)-1</f>
        <v>1</v>
      </c>
      <c r="H83" s="8" t="s">
        <v>121</v>
      </c>
      <c r="J83" s="3" t="n">
        <f aca="false">MATCH(TRUE(),INDEX(ISBLANK(K84:$AMJ84),0,0),0)-1</f>
        <v>0</v>
      </c>
      <c r="K83" s="8"/>
      <c r="L83" s="17"/>
      <c r="M83" s="13" t="s">
        <v>11</v>
      </c>
      <c r="N83" s="17" t="n">
        <v>1</v>
      </c>
      <c r="O83" s="13" t="s">
        <v>15</v>
      </c>
      <c r="P83" s="3" t="n">
        <f aca="false">MATCH(TRUE(),INDEX(ISBLANK(Q83:$AMJ83),0,0),0)-1</f>
        <v>1</v>
      </c>
      <c r="Q83" s="18" t="n">
        <v>0.6</v>
      </c>
      <c r="S83" s="3" t="n">
        <f aca="false">MATCH(TRUE(),INDEX(ISBLANK(T84:$AMJ84),0,0),0)-1</f>
        <v>0</v>
      </c>
      <c r="T83" s="8"/>
    </row>
    <row r="84" customFormat="false" ht="12.8" hidden="false" customHeight="false" outlineLevel="0" collapsed="false">
      <c r="A84" s="0"/>
      <c r="B84" s="0"/>
      <c r="C84" s="0"/>
      <c r="G84" s="0"/>
      <c r="H84" s="8" t="s">
        <v>116</v>
      </c>
      <c r="K84" s="8"/>
      <c r="T84" s="8"/>
    </row>
    <row r="85" customFormat="false" ht="12.8" hidden="false" customHeight="false" outlineLevel="0" collapsed="false">
      <c r="A85" s="0"/>
      <c r="B85" s="0"/>
      <c r="C85" s="0"/>
      <c r="G85" s="0"/>
      <c r="H85" s="11" t="n">
        <v>16</v>
      </c>
      <c r="K85" s="8"/>
    </row>
    <row r="86" customFormat="false" ht="39.55" hidden="false" customHeight="false" outlineLevel="0" collapsed="false">
      <c r="A86" s="16" t="s">
        <v>19</v>
      </c>
      <c r="B86" s="16" t="s">
        <v>98</v>
      </c>
      <c r="C86" s="16" t="s">
        <v>99</v>
      </c>
      <c r="D86" s="16" t="s">
        <v>100</v>
      </c>
      <c r="E86" s="16" t="s">
        <v>101</v>
      </c>
      <c r="G86" s="16" t="s">
        <v>102</v>
      </c>
      <c r="H86" s="16" t="s">
        <v>103</v>
      </c>
      <c r="J86" s="16" t="s">
        <v>104</v>
      </c>
      <c r="K86" s="16" t="s">
        <v>105</v>
      </c>
      <c r="L86" s="16" t="s">
        <v>106</v>
      </c>
      <c r="M86" s="16" t="s">
        <v>107</v>
      </c>
      <c r="N86" s="16" t="s">
        <v>108</v>
      </c>
      <c r="O86" s="16" t="s">
        <v>109</v>
      </c>
      <c r="P86" s="16" t="s">
        <v>110</v>
      </c>
      <c r="Q86" s="16" t="s">
        <v>111</v>
      </c>
      <c r="S86" s="16" t="s">
        <v>112</v>
      </c>
      <c r="T86" s="16" t="s">
        <v>113</v>
      </c>
    </row>
    <row r="87" customFormat="false" ht="15.8" hidden="false" customHeight="false" outlineLevel="0" collapsed="false">
      <c r="A87" s="10" t="s">
        <v>120</v>
      </c>
      <c r="B87" s="10" t="s">
        <v>95</v>
      </c>
      <c r="C87" s="10" t="s">
        <v>89</v>
      </c>
      <c r="D87" s="11" t="n">
        <v>12</v>
      </c>
      <c r="E87" s="11" t="n">
        <v>0</v>
      </c>
      <c r="G87" s="3" t="n">
        <f aca="false">MATCH(TRUE(),INDEX(ISBLANK(H88:$AMJ88),0,0),0)-1</f>
        <v>1</v>
      </c>
      <c r="H87" s="8" t="s">
        <v>121</v>
      </c>
      <c r="J87" s="3" t="n">
        <f aca="false">MATCH(TRUE(),INDEX(ISBLANK(K88:$AMJ88),0,0),0)-1</f>
        <v>0</v>
      </c>
      <c r="K87" s="8"/>
      <c r="L87" s="17"/>
      <c r="M87" s="13" t="s">
        <v>11</v>
      </c>
      <c r="N87" s="17" t="n">
        <v>1</v>
      </c>
      <c r="O87" s="13" t="s">
        <v>15</v>
      </c>
      <c r="P87" s="3" t="n">
        <f aca="false">MATCH(TRUE(),INDEX(ISBLANK(Q87:$AMJ87),0,0),0)-1</f>
        <v>1</v>
      </c>
      <c r="Q87" s="18" t="n">
        <v>0.6</v>
      </c>
      <c r="S87" s="3" t="n">
        <f aca="false">MATCH(TRUE(),INDEX(ISBLANK(T88:$AMJ88),0,0),0)-1</f>
        <v>0</v>
      </c>
      <c r="T87" s="8"/>
    </row>
    <row r="88" customFormat="false" ht="12.8" hidden="false" customHeight="false" outlineLevel="0" collapsed="false">
      <c r="A88" s="0"/>
      <c r="B88" s="0"/>
      <c r="C88" s="0"/>
      <c r="G88" s="0"/>
      <c r="H88" s="8" t="s">
        <v>116</v>
      </c>
      <c r="K88" s="8"/>
      <c r="T88" s="8"/>
    </row>
    <row r="89" customFormat="false" ht="12.8" hidden="false" customHeight="false" outlineLevel="0" collapsed="false">
      <c r="A89" s="0"/>
      <c r="B89" s="0"/>
      <c r="C89" s="0"/>
      <c r="G89" s="0"/>
      <c r="H89" s="11" t="n">
        <v>12</v>
      </c>
      <c r="K89" s="8"/>
    </row>
    <row r="90" customFormat="false" ht="39.55" hidden="false" customHeight="false" outlineLevel="0" collapsed="false">
      <c r="A90" s="16" t="s">
        <v>19</v>
      </c>
      <c r="B90" s="16" t="s">
        <v>98</v>
      </c>
      <c r="C90" s="16" t="s">
        <v>99</v>
      </c>
      <c r="D90" s="16" t="s">
        <v>100</v>
      </c>
      <c r="E90" s="16" t="s">
        <v>101</v>
      </c>
      <c r="G90" s="16" t="s">
        <v>102</v>
      </c>
      <c r="H90" s="16" t="s">
        <v>103</v>
      </c>
      <c r="J90" s="16" t="s">
        <v>104</v>
      </c>
      <c r="K90" s="16" t="s">
        <v>105</v>
      </c>
      <c r="L90" s="16" t="s">
        <v>106</v>
      </c>
      <c r="M90" s="16" t="s">
        <v>107</v>
      </c>
      <c r="N90" s="16" t="s">
        <v>108</v>
      </c>
      <c r="O90" s="16" t="s">
        <v>109</v>
      </c>
      <c r="P90" s="16" t="s">
        <v>110</v>
      </c>
      <c r="Q90" s="16" t="s">
        <v>111</v>
      </c>
      <c r="S90" s="16" t="s">
        <v>112</v>
      </c>
      <c r="T90" s="16" t="s">
        <v>113</v>
      </c>
    </row>
    <row r="91" customFormat="false" ht="15.8" hidden="false" customHeight="false" outlineLevel="0" collapsed="false">
      <c r="A91" s="10" t="s">
        <v>120</v>
      </c>
      <c r="B91" s="10" t="s">
        <v>96</v>
      </c>
      <c r="C91" s="10" t="s">
        <v>90</v>
      </c>
      <c r="D91" s="11" t="n">
        <v>12</v>
      </c>
      <c r="E91" s="11" t="n">
        <v>0</v>
      </c>
      <c r="G91" s="3" t="n">
        <f aca="false">MATCH(TRUE(),INDEX(ISBLANK(H92:$AMJ92),0,0),0)-1</f>
        <v>1</v>
      </c>
      <c r="H91" s="8" t="s">
        <v>121</v>
      </c>
      <c r="J91" s="3" t="n">
        <f aca="false">MATCH(TRUE(),INDEX(ISBLANK(K92:$AMJ92),0,0),0)-1</f>
        <v>0</v>
      </c>
      <c r="K91" s="8"/>
      <c r="L91" s="17"/>
      <c r="M91" s="13" t="s">
        <v>11</v>
      </c>
      <c r="N91" s="17" t="n">
        <v>1</v>
      </c>
      <c r="O91" s="13" t="s">
        <v>15</v>
      </c>
      <c r="P91" s="3" t="n">
        <f aca="false">MATCH(TRUE(),INDEX(ISBLANK(Q91:$AMJ91),0,0),0)-1</f>
        <v>1</v>
      </c>
      <c r="Q91" s="18" t="n">
        <v>0.6</v>
      </c>
      <c r="S91" s="3" t="n">
        <f aca="false">MATCH(TRUE(),INDEX(ISBLANK(T92:$AMJ92),0,0),0)-1</f>
        <v>0</v>
      </c>
      <c r="T91" s="8"/>
    </row>
    <row r="92" customFormat="false" ht="15.8" hidden="false" customHeight="false" outlineLevel="0" collapsed="false">
      <c r="A92" s="0"/>
      <c r="B92" s="0"/>
      <c r="C92" s="0"/>
      <c r="G92" s="0"/>
      <c r="H92" s="8" t="s">
        <v>116</v>
      </c>
      <c r="K92" s="8"/>
      <c r="T92" s="8"/>
    </row>
    <row r="93" customFormat="false" ht="15.8" hidden="false" customHeight="false" outlineLevel="0" collapsed="false">
      <c r="A93" s="0"/>
      <c r="B93" s="0"/>
      <c r="C93" s="0"/>
      <c r="G93" s="0"/>
      <c r="H93" s="11" t="n">
        <v>12</v>
      </c>
      <c r="K93" s="8"/>
    </row>
    <row r="94" customFormat="false" ht="41" hidden="false" customHeight="false" outlineLevel="0" collapsed="false">
      <c r="A94" s="16" t="s">
        <v>19</v>
      </c>
      <c r="B94" s="16" t="s">
        <v>98</v>
      </c>
      <c r="C94" s="16" t="s">
        <v>99</v>
      </c>
      <c r="D94" s="16" t="s">
        <v>100</v>
      </c>
      <c r="E94" s="16" t="s">
        <v>101</v>
      </c>
      <c r="G94" s="16" t="s">
        <v>102</v>
      </c>
      <c r="H94" s="16" t="s">
        <v>103</v>
      </c>
      <c r="J94" s="16" t="s">
        <v>104</v>
      </c>
      <c r="K94" s="16" t="s">
        <v>105</v>
      </c>
      <c r="L94" s="16" t="s">
        <v>106</v>
      </c>
      <c r="M94" s="16" t="s">
        <v>107</v>
      </c>
      <c r="N94" s="16" t="s">
        <v>108</v>
      </c>
      <c r="O94" s="16" t="s">
        <v>109</v>
      </c>
      <c r="P94" s="16" t="s">
        <v>110</v>
      </c>
      <c r="Q94" s="16" t="s">
        <v>111</v>
      </c>
      <c r="S94" s="16" t="s">
        <v>112</v>
      </c>
      <c r="T94" s="16" t="s">
        <v>113</v>
      </c>
    </row>
    <row r="95" customFormat="false" ht="15.8" hidden="false" customHeight="false" outlineLevel="0" collapsed="false">
      <c r="A95" s="10" t="s">
        <v>122</v>
      </c>
      <c r="B95" s="10" t="s">
        <v>65</v>
      </c>
      <c r="C95" s="10" t="s">
        <v>73</v>
      </c>
      <c r="D95" s="11" t="n">
        <v>12</v>
      </c>
      <c r="E95" s="11" t="n">
        <v>0</v>
      </c>
      <c r="G95" s="3" t="n">
        <f aca="false">MATCH(TRUE(),INDEX(ISBLANK(H96:$AMJ96),0,0),0)-1</f>
        <v>1</v>
      </c>
      <c r="H95" s="8" t="s">
        <v>123</v>
      </c>
      <c r="J95" s="3" t="n">
        <f aca="false">MATCH(TRUE(),INDEX(ISBLANK(K96:$AMJ96),0,0),0)-1</f>
        <v>0</v>
      </c>
      <c r="K95" s="8"/>
      <c r="L95" s="17"/>
      <c r="M95" s="13" t="s">
        <v>11</v>
      </c>
      <c r="N95" s="17" t="n">
        <v>1</v>
      </c>
      <c r="O95" s="13" t="s">
        <v>11</v>
      </c>
      <c r="P95" s="3" t="n">
        <f aca="false">MATCH(TRUE(),INDEX(ISBLANK(Q95:$AMJ95),0,0),0)-1</f>
        <v>1</v>
      </c>
      <c r="Q95" s="18" t="n">
        <v>0.5</v>
      </c>
      <c r="S95" s="3" t="n">
        <f aca="false">MATCH(TRUE(),INDEX(ISBLANK(T96:$AMJ96),0,0),0)-1</f>
        <v>0</v>
      </c>
      <c r="T95" s="8"/>
    </row>
    <row r="96" customFormat="false" ht="15.8" hidden="false" customHeight="false" outlineLevel="0" collapsed="false">
      <c r="A96" s="0"/>
      <c r="B96" s="0"/>
      <c r="C96" s="0"/>
      <c r="G96" s="0"/>
      <c r="H96" s="8" t="s">
        <v>116</v>
      </c>
      <c r="K96" s="8"/>
      <c r="T96" s="8"/>
    </row>
    <row r="97" customFormat="false" ht="15.8" hidden="false" customHeight="false" outlineLevel="0" collapsed="false">
      <c r="A97" s="0"/>
      <c r="B97" s="0"/>
      <c r="C97" s="0"/>
      <c r="G97" s="0"/>
      <c r="H97" s="11" t="n">
        <v>40</v>
      </c>
      <c r="K97" s="8"/>
    </row>
    <row r="98" customFormat="false" ht="41" hidden="false" customHeight="false" outlineLevel="0" collapsed="false">
      <c r="A98" s="16" t="s">
        <v>19</v>
      </c>
      <c r="B98" s="16" t="s">
        <v>98</v>
      </c>
      <c r="C98" s="16" t="s">
        <v>99</v>
      </c>
      <c r="D98" s="16" t="s">
        <v>100</v>
      </c>
      <c r="E98" s="16" t="s">
        <v>101</v>
      </c>
      <c r="G98" s="16" t="s">
        <v>102</v>
      </c>
      <c r="H98" s="16" t="s">
        <v>103</v>
      </c>
      <c r="J98" s="16" t="s">
        <v>104</v>
      </c>
      <c r="K98" s="16" t="s">
        <v>105</v>
      </c>
      <c r="L98" s="16" t="s">
        <v>106</v>
      </c>
      <c r="M98" s="16" t="s">
        <v>107</v>
      </c>
      <c r="N98" s="16" t="s">
        <v>108</v>
      </c>
      <c r="O98" s="16" t="s">
        <v>109</v>
      </c>
      <c r="P98" s="16" t="s">
        <v>110</v>
      </c>
      <c r="Q98" s="16" t="s">
        <v>111</v>
      </c>
      <c r="S98" s="16" t="s">
        <v>112</v>
      </c>
      <c r="T98" s="16" t="s">
        <v>113</v>
      </c>
    </row>
    <row r="99" customFormat="false" ht="15.8" hidden="false" customHeight="false" outlineLevel="0" collapsed="false">
      <c r="A99" s="10" t="s">
        <v>124</v>
      </c>
      <c r="B99" s="10" t="s">
        <v>70</v>
      </c>
      <c r="C99" s="10" t="s">
        <v>73</v>
      </c>
      <c r="D99" s="11" t="n">
        <v>12</v>
      </c>
      <c r="E99" s="11" t="n">
        <v>0</v>
      </c>
      <c r="G99" s="3" t="n">
        <f aca="false">MATCH(TRUE(),INDEX(ISBLANK(H100:$AMJ100),0,0),0)-1</f>
        <v>1</v>
      </c>
      <c r="H99" s="8" t="s">
        <v>121</v>
      </c>
      <c r="J99" s="3" t="n">
        <f aca="false">MATCH(TRUE(),INDEX(ISBLANK(K100:$AMJ100),0,0),0)-1</f>
        <v>0</v>
      </c>
      <c r="K99" s="8"/>
      <c r="L99" s="17"/>
      <c r="M99" s="13" t="s">
        <v>11</v>
      </c>
      <c r="N99" s="17" t="n">
        <v>1</v>
      </c>
      <c r="O99" s="13" t="s">
        <v>11</v>
      </c>
      <c r="P99" s="3" t="n">
        <f aca="false">MATCH(TRUE(),INDEX(ISBLANK(Q99:$AMJ99),0,0),0)-1</f>
        <v>1</v>
      </c>
      <c r="Q99" s="18" t="n">
        <v>0.3</v>
      </c>
      <c r="S99" s="3" t="n">
        <f aca="false">MATCH(TRUE(),INDEX(ISBLANK(T100:$AMJ100),0,0),0)-1</f>
        <v>0</v>
      </c>
      <c r="T99" s="8"/>
    </row>
    <row r="100" customFormat="false" ht="15.8" hidden="false" customHeight="false" outlineLevel="0" collapsed="false">
      <c r="A100" s="0"/>
      <c r="B100" s="0"/>
      <c r="C100" s="0"/>
      <c r="G100" s="0"/>
      <c r="H100" s="8" t="s">
        <v>116</v>
      </c>
      <c r="K100" s="8"/>
      <c r="T100" s="8"/>
    </row>
    <row r="101" customFormat="false" ht="15.8" hidden="false" customHeight="false" outlineLevel="0" collapsed="false">
      <c r="A101" s="0"/>
      <c r="B101" s="0"/>
      <c r="C101" s="0"/>
      <c r="G101" s="0"/>
      <c r="H101" s="11" t="n">
        <v>5</v>
      </c>
      <c r="K101" s="8"/>
    </row>
    <row r="102" customFormat="false" ht="41" hidden="false" customHeight="false" outlineLevel="0" collapsed="false">
      <c r="A102" s="16" t="s">
        <v>19</v>
      </c>
      <c r="B102" s="16" t="s">
        <v>98</v>
      </c>
      <c r="C102" s="16" t="s">
        <v>99</v>
      </c>
      <c r="D102" s="16" t="s">
        <v>100</v>
      </c>
      <c r="E102" s="16" t="s">
        <v>101</v>
      </c>
      <c r="G102" s="16" t="s">
        <v>102</v>
      </c>
      <c r="H102" s="16" t="s">
        <v>103</v>
      </c>
      <c r="J102" s="16" t="s">
        <v>104</v>
      </c>
      <c r="K102" s="16" t="s">
        <v>105</v>
      </c>
      <c r="L102" s="16" t="s">
        <v>106</v>
      </c>
      <c r="M102" s="16" t="s">
        <v>107</v>
      </c>
      <c r="N102" s="16" t="s">
        <v>108</v>
      </c>
      <c r="O102" s="16" t="s">
        <v>109</v>
      </c>
      <c r="P102" s="16" t="s">
        <v>110</v>
      </c>
      <c r="Q102" s="16" t="s">
        <v>111</v>
      </c>
      <c r="S102" s="16" t="s">
        <v>112</v>
      </c>
      <c r="T102" s="16" t="s">
        <v>113</v>
      </c>
    </row>
    <row r="103" customFormat="false" ht="15.8" hidden="false" customHeight="false" outlineLevel="0" collapsed="false">
      <c r="A103" s="10" t="s">
        <v>124</v>
      </c>
      <c r="B103" s="10" t="s">
        <v>94</v>
      </c>
      <c r="C103" s="10" t="s">
        <v>73</v>
      </c>
      <c r="D103" s="11" t="n">
        <v>12</v>
      </c>
      <c r="E103" s="11" t="n">
        <v>0</v>
      </c>
      <c r="G103" s="3" t="n">
        <f aca="false">MATCH(TRUE(),INDEX(ISBLANK(H104:$AMJ104),0,0),0)-1</f>
        <v>1</v>
      </c>
      <c r="H103" s="8" t="s">
        <v>121</v>
      </c>
      <c r="J103" s="3" t="n">
        <f aca="false">MATCH(TRUE(),INDEX(ISBLANK(K104:$AMJ104),0,0),0)-1</f>
        <v>0</v>
      </c>
      <c r="K103" s="8"/>
      <c r="L103" s="17"/>
      <c r="M103" s="13" t="s">
        <v>11</v>
      </c>
      <c r="N103" s="17" t="n">
        <v>1</v>
      </c>
      <c r="O103" s="13" t="s">
        <v>11</v>
      </c>
      <c r="P103" s="3" t="n">
        <f aca="false">MATCH(TRUE(),INDEX(ISBLANK(Q103:$AMJ103),0,0),0)-1</f>
        <v>1</v>
      </c>
      <c r="Q103" s="18" t="n">
        <v>0.3</v>
      </c>
      <c r="S103" s="3" t="n">
        <f aca="false">MATCH(TRUE(),INDEX(ISBLANK(T104:$AMJ104),0,0),0)-1</f>
        <v>0</v>
      </c>
      <c r="T103" s="8"/>
    </row>
    <row r="104" customFormat="false" ht="15.8" hidden="false" customHeight="false" outlineLevel="0" collapsed="false">
      <c r="A104" s="0"/>
      <c r="B104" s="0"/>
      <c r="C104" s="0"/>
      <c r="G104" s="0"/>
      <c r="H104" s="8" t="s">
        <v>116</v>
      </c>
      <c r="K104" s="8"/>
      <c r="T104" s="8"/>
    </row>
    <row r="105" customFormat="false" ht="15.8" hidden="false" customHeight="false" outlineLevel="0" collapsed="false">
      <c r="A105" s="0"/>
      <c r="B105" s="0"/>
      <c r="C105" s="0"/>
      <c r="G105" s="0"/>
      <c r="H105" s="11" t="n">
        <v>5</v>
      </c>
      <c r="K105" s="8"/>
    </row>
    <row r="106" customFormat="false" ht="41" hidden="false" customHeight="false" outlineLevel="0" collapsed="false">
      <c r="A106" s="16" t="s">
        <v>19</v>
      </c>
      <c r="B106" s="16" t="s">
        <v>98</v>
      </c>
      <c r="C106" s="16" t="s">
        <v>99</v>
      </c>
      <c r="D106" s="16" t="s">
        <v>100</v>
      </c>
      <c r="E106" s="16" t="s">
        <v>101</v>
      </c>
      <c r="G106" s="16" t="s">
        <v>102</v>
      </c>
      <c r="H106" s="16" t="s">
        <v>103</v>
      </c>
      <c r="J106" s="16" t="s">
        <v>104</v>
      </c>
      <c r="K106" s="16" t="s">
        <v>105</v>
      </c>
      <c r="L106" s="16" t="s">
        <v>106</v>
      </c>
      <c r="M106" s="16" t="s">
        <v>107</v>
      </c>
      <c r="N106" s="16" t="s">
        <v>108</v>
      </c>
      <c r="O106" s="16" t="s">
        <v>109</v>
      </c>
      <c r="P106" s="16" t="s">
        <v>110</v>
      </c>
      <c r="Q106" s="16" t="s">
        <v>111</v>
      </c>
      <c r="S106" s="16" t="s">
        <v>112</v>
      </c>
      <c r="T106" s="16" t="s">
        <v>113</v>
      </c>
    </row>
    <row r="107" customFormat="false" ht="15.8" hidden="false" customHeight="false" outlineLevel="0" collapsed="false">
      <c r="A107" s="10" t="s">
        <v>125</v>
      </c>
      <c r="B107" s="10" t="s">
        <v>52</v>
      </c>
      <c r="C107" s="10" t="s">
        <v>53</v>
      </c>
      <c r="D107" s="11" t="n">
        <v>12</v>
      </c>
      <c r="E107" s="11" t="n">
        <v>0</v>
      </c>
      <c r="G107" s="3" t="n">
        <f aca="false">MATCH(TRUE(),INDEX(ISBLANK(H108:$AMJ108),0,0),0)-1</f>
        <v>1</v>
      </c>
      <c r="H107" s="8" t="s">
        <v>115</v>
      </c>
      <c r="J107" s="3" t="n">
        <f aca="false">MATCH(TRUE(),INDEX(ISBLANK(K108:$AMJ108),0,0),0)-1</f>
        <v>0</v>
      </c>
      <c r="K107" s="8"/>
      <c r="L107" s="17"/>
      <c r="M107" s="13" t="s">
        <v>11</v>
      </c>
      <c r="N107" s="17" t="n">
        <v>1</v>
      </c>
      <c r="O107" s="13" t="s">
        <v>11</v>
      </c>
      <c r="P107" s="3" t="n">
        <f aca="false">MATCH(TRUE(),INDEX(ISBLANK(Q107:$AMJ107),0,0),0)-1</f>
        <v>1</v>
      </c>
      <c r="Q107" s="18" t="n">
        <v>0.5</v>
      </c>
      <c r="S107" s="3" t="n">
        <f aca="false">MATCH(TRUE(),INDEX(ISBLANK(T108:$AMJ108),0,0),0)-1</f>
        <v>0</v>
      </c>
      <c r="T107" s="8"/>
    </row>
    <row r="108" customFormat="false" ht="15.8" hidden="false" customHeight="false" outlineLevel="0" collapsed="false">
      <c r="A108" s="0"/>
      <c r="B108" s="0"/>
      <c r="C108" s="0"/>
      <c r="G108" s="0"/>
      <c r="H108" s="8" t="s">
        <v>116</v>
      </c>
      <c r="K108" s="8"/>
      <c r="T108" s="8"/>
    </row>
    <row r="109" customFormat="false" ht="15.8" hidden="false" customHeight="false" outlineLevel="0" collapsed="false">
      <c r="A109" s="0"/>
      <c r="B109" s="0"/>
      <c r="C109" s="0"/>
      <c r="G109" s="0"/>
      <c r="H109" s="11" t="n">
        <v>4</v>
      </c>
      <c r="K109" s="8"/>
    </row>
    <row r="110" customFormat="false" ht="41" hidden="false" customHeight="false" outlineLevel="0" collapsed="false">
      <c r="A110" s="16" t="s">
        <v>19</v>
      </c>
      <c r="B110" s="16" t="s">
        <v>98</v>
      </c>
      <c r="C110" s="16" t="s">
        <v>99</v>
      </c>
      <c r="D110" s="16" t="s">
        <v>100</v>
      </c>
      <c r="E110" s="16" t="s">
        <v>101</v>
      </c>
      <c r="G110" s="16" t="s">
        <v>102</v>
      </c>
      <c r="H110" s="16" t="s">
        <v>103</v>
      </c>
      <c r="J110" s="16" t="s">
        <v>104</v>
      </c>
      <c r="K110" s="16" t="s">
        <v>105</v>
      </c>
      <c r="L110" s="16" t="s">
        <v>106</v>
      </c>
      <c r="M110" s="16" t="s">
        <v>107</v>
      </c>
      <c r="N110" s="16" t="s">
        <v>108</v>
      </c>
      <c r="O110" s="16" t="s">
        <v>109</v>
      </c>
      <c r="P110" s="16" t="s">
        <v>110</v>
      </c>
      <c r="Q110" s="16" t="s">
        <v>111</v>
      </c>
      <c r="S110" s="16" t="s">
        <v>112</v>
      </c>
      <c r="T110" s="16" t="s">
        <v>113</v>
      </c>
    </row>
    <row r="111" customFormat="false" ht="15.8" hidden="false" customHeight="false" outlineLevel="0" collapsed="false">
      <c r="A111" s="10" t="s">
        <v>125</v>
      </c>
      <c r="B111" s="10" t="s">
        <v>58</v>
      </c>
      <c r="C111" s="10" t="s">
        <v>59</v>
      </c>
      <c r="D111" s="11" t="n">
        <v>12</v>
      </c>
      <c r="E111" s="11" t="n">
        <v>0</v>
      </c>
      <c r="G111" s="3" t="n">
        <f aca="false">MATCH(TRUE(),INDEX(ISBLANK(H112:$AMJ112),0,0),0)-1</f>
        <v>1</v>
      </c>
      <c r="H111" s="8" t="s">
        <v>115</v>
      </c>
      <c r="J111" s="3" t="n">
        <f aca="false">MATCH(TRUE(),INDEX(ISBLANK(K112:$AMJ112),0,0),0)-1</f>
        <v>0</v>
      </c>
      <c r="K111" s="8"/>
      <c r="L111" s="17"/>
      <c r="M111" s="13" t="s">
        <v>11</v>
      </c>
      <c r="N111" s="17" t="n">
        <v>1</v>
      </c>
      <c r="O111" s="13" t="s">
        <v>11</v>
      </c>
      <c r="P111" s="3" t="n">
        <f aca="false">MATCH(TRUE(),INDEX(ISBLANK(Q111:$AMJ111),0,0),0)-1</f>
        <v>1</v>
      </c>
      <c r="Q111" s="18" t="n">
        <v>0.5</v>
      </c>
      <c r="S111" s="3" t="n">
        <f aca="false">MATCH(TRUE(),INDEX(ISBLANK(T112:$AMJ112),0,0),0)-1</f>
        <v>0</v>
      </c>
      <c r="T111" s="8"/>
    </row>
    <row r="112" customFormat="false" ht="15.8" hidden="false" customHeight="false" outlineLevel="0" collapsed="false">
      <c r="A112" s="0"/>
      <c r="B112" s="0"/>
      <c r="C112" s="0"/>
      <c r="G112" s="0"/>
      <c r="H112" s="8" t="s">
        <v>116</v>
      </c>
      <c r="K112" s="8"/>
      <c r="T112" s="8"/>
    </row>
    <row r="113" customFormat="false" ht="15.8" hidden="false" customHeight="false" outlineLevel="0" collapsed="false">
      <c r="A113" s="0"/>
      <c r="B113" s="0"/>
      <c r="C113" s="0"/>
      <c r="G113" s="0"/>
      <c r="H113" s="11" t="n">
        <v>2</v>
      </c>
      <c r="K113" s="8"/>
    </row>
    <row r="114" customFormat="false" ht="41" hidden="false" customHeight="false" outlineLevel="0" collapsed="false">
      <c r="A114" s="16" t="s">
        <v>19</v>
      </c>
      <c r="B114" s="16" t="s">
        <v>98</v>
      </c>
      <c r="C114" s="16" t="s">
        <v>99</v>
      </c>
      <c r="D114" s="16" t="s">
        <v>100</v>
      </c>
      <c r="E114" s="16" t="s">
        <v>101</v>
      </c>
      <c r="G114" s="16" t="s">
        <v>102</v>
      </c>
      <c r="H114" s="16" t="s">
        <v>103</v>
      </c>
      <c r="J114" s="16" t="s">
        <v>104</v>
      </c>
      <c r="K114" s="16" t="s">
        <v>105</v>
      </c>
      <c r="L114" s="16" t="s">
        <v>106</v>
      </c>
      <c r="M114" s="16" t="s">
        <v>107</v>
      </c>
      <c r="N114" s="16" t="s">
        <v>108</v>
      </c>
      <c r="O114" s="16" t="s">
        <v>109</v>
      </c>
      <c r="P114" s="16" t="s">
        <v>110</v>
      </c>
      <c r="Q114" s="16" t="s">
        <v>111</v>
      </c>
      <c r="S114" s="16" t="s">
        <v>112</v>
      </c>
      <c r="T114" s="16" t="s">
        <v>113</v>
      </c>
    </row>
    <row r="115" customFormat="false" ht="15.8" hidden="false" customHeight="false" outlineLevel="0" collapsed="false">
      <c r="A115" s="10" t="s">
        <v>125</v>
      </c>
      <c r="B115" s="10" t="s">
        <v>64</v>
      </c>
      <c r="C115" s="10" t="s">
        <v>65</v>
      </c>
      <c r="D115" s="11" t="n">
        <v>12</v>
      </c>
      <c r="E115" s="11" t="n">
        <v>0</v>
      </c>
      <c r="G115" s="3" t="n">
        <f aca="false">MATCH(TRUE(),INDEX(ISBLANK(H116:$AMJ116),0,0),0)-1</f>
        <v>1</v>
      </c>
      <c r="H115" s="8" t="s">
        <v>115</v>
      </c>
      <c r="J115" s="3" t="n">
        <f aca="false">MATCH(TRUE(),INDEX(ISBLANK(K116:$AMJ116),0,0),0)-1</f>
        <v>0</v>
      </c>
      <c r="K115" s="8"/>
      <c r="L115" s="17"/>
      <c r="M115" s="13" t="s">
        <v>11</v>
      </c>
      <c r="N115" s="17" t="n">
        <v>1</v>
      </c>
      <c r="O115" s="13" t="s">
        <v>11</v>
      </c>
      <c r="P115" s="3" t="n">
        <f aca="false">MATCH(TRUE(),INDEX(ISBLANK(Q115:$AMJ115),0,0),0)-1</f>
        <v>1</v>
      </c>
      <c r="Q115" s="18" t="n">
        <v>0.5</v>
      </c>
      <c r="S115" s="3" t="n">
        <f aca="false">MATCH(TRUE(),INDEX(ISBLANK(T116:$AMJ116),0,0),0)-1</f>
        <v>0</v>
      </c>
      <c r="T115" s="8"/>
    </row>
    <row r="116" customFormat="false" ht="15.8" hidden="false" customHeight="false" outlineLevel="0" collapsed="false">
      <c r="A116" s="0"/>
      <c r="B116" s="0"/>
      <c r="C116" s="0"/>
      <c r="G116" s="0"/>
      <c r="H116" s="8" t="s">
        <v>116</v>
      </c>
      <c r="K116" s="8"/>
      <c r="T116" s="8"/>
    </row>
    <row r="117" customFormat="false" ht="15.8" hidden="false" customHeight="false" outlineLevel="0" collapsed="false">
      <c r="A117" s="0"/>
      <c r="B117" s="0"/>
      <c r="C117" s="0"/>
      <c r="G117" s="0"/>
      <c r="H117" s="11" t="n">
        <v>3</v>
      </c>
      <c r="K117" s="8"/>
    </row>
    <row r="118" customFormat="false" ht="41" hidden="false" customHeight="false" outlineLevel="0" collapsed="false">
      <c r="A118" s="16" t="s">
        <v>19</v>
      </c>
      <c r="B118" s="16" t="s">
        <v>98</v>
      </c>
      <c r="C118" s="16" t="s">
        <v>99</v>
      </c>
      <c r="D118" s="16" t="s">
        <v>100</v>
      </c>
      <c r="E118" s="16" t="s">
        <v>101</v>
      </c>
      <c r="G118" s="16" t="s">
        <v>102</v>
      </c>
      <c r="H118" s="16" t="s">
        <v>103</v>
      </c>
      <c r="J118" s="16" t="s">
        <v>104</v>
      </c>
      <c r="K118" s="16" t="s">
        <v>105</v>
      </c>
      <c r="L118" s="16" t="s">
        <v>106</v>
      </c>
      <c r="M118" s="16" t="s">
        <v>107</v>
      </c>
      <c r="N118" s="16" t="s">
        <v>108</v>
      </c>
      <c r="O118" s="16" t="s">
        <v>109</v>
      </c>
      <c r="P118" s="16" t="s">
        <v>110</v>
      </c>
      <c r="Q118" s="16" t="s">
        <v>111</v>
      </c>
      <c r="S118" s="16" t="s">
        <v>112</v>
      </c>
      <c r="T118" s="16" t="s">
        <v>113</v>
      </c>
    </row>
    <row r="119" customFormat="false" ht="15.8" hidden="false" customHeight="false" outlineLevel="0" collapsed="false">
      <c r="A119" s="10" t="s">
        <v>125</v>
      </c>
      <c r="B119" s="10" t="s">
        <v>70</v>
      </c>
      <c r="C119" s="10" t="s">
        <v>71</v>
      </c>
      <c r="D119" s="11" t="n">
        <v>12</v>
      </c>
      <c r="E119" s="11" t="n">
        <v>0</v>
      </c>
      <c r="G119" s="3" t="n">
        <f aca="false">MATCH(TRUE(),INDEX(ISBLANK(H120:$AMJ120),0,0),0)-1</f>
        <v>1</v>
      </c>
      <c r="H119" s="8" t="s">
        <v>115</v>
      </c>
      <c r="J119" s="3" t="n">
        <f aca="false">MATCH(TRUE(),INDEX(ISBLANK(K120:$AMJ120),0,0),0)-1</f>
        <v>0</v>
      </c>
      <c r="K119" s="8"/>
      <c r="L119" s="17"/>
      <c r="M119" s="13" t="s">
        <v>11</v>
      </c>
      <c r="N119" s="17" t="n">
        <v>1</v>
      </c>
      <c r="O119" s="13" t="s">
        <v>11</v>
      </c>
      <c r="P119" s="3" t="n">
        <f aca="false">MATCH(TRUE(),INDEX(ISBLANK(Q119:$AMJ119),0,0),0)-1</f>
        <v>1</v>
      </c>
      <c r="Q119" s="18" t="n">
        <v>0.5</v>
      </c>
      <c r="S119" s="3" t="n">
        <f aca="false">MATCH(TRUE(),INDEX(ISBLANK(T120:$AMJ120),0,0),0)-1</f>
        <v>0</v>
      </c>
      <c r="T119" s="8"/>
    </row>
    <row r="120" customFormat="false" ht="15.8" hidden="false" customHeight="false" outlineLevel="0" collapsed="false">
      <c r="A120" s="0"/>
      <c r="B120" s="0"/>
      <c r="C120" s="0"/>
      <c r="G120" s="0"/>
      <c r="H120" s="8" t="s">
        <v>116</v>
      </c>
      <c r="K120" s="8"/>
      <c r="T120" s="8"/>
    </row>
    <row r="121" customFormat="false" ht="15.8" hidden="false" customHeight="false" outlineLevel="0" collapsed="false">
      <c r="A121" s="0"/>
      <c r="B121" s="0"/>
      <c r="C121" s="0"/>
      <c r="G121" s="0"/>
      <c r="H121" s="11" t="n">
        <v>2</v>
      </c>
      <c r="K121" s="8"/>
    </row>
    <row r="122" customFormat="false" ht="41" hidden="false" customHeight="false" outlineLevel="0" collapsed="false">
      <c r="A122" s="16" t="s">
        <v>19</v>
      </c>
      <c r="B122" s="16" t="s">
        <v>98</v>
      </c>
      <c r="C122" s="16" t="s">
        <v>99</v>
      </c>
      <c r="D122" s="16" t="s">
        <v>100</v>
      </c>
      <c r="E122" s="16" t="s">
        <v>101</v>
      </c>
      <c r="G122" s="16" t="s">
        <v>102</v>
      </c>
      <c r="H122" s="16" t="s">
        <v>103</v>
      </c>
      <c r="J122" s="16" t="s">
        <v>104</v>
      </c>
      <c r="K122" s="16" t="s">
        <v>105</v>
      </c>
      <c r="L122" s="16" t="s">
        <v>106</v>
      </c>
      <c r="M122" s="16" t="s">
        <v>107</v>
      </c>
      <c r="N122" s="16" t="s">
        <v>108</v>
      </c>
      <c r="O122" s="16" t="s">
        <v>109</v>
      </c>
      <c r="P122" s="16" t="s">
        <v>110</v>
      </c>
      <c r="Q122" s="16" t="s">
        <v>111</v>
      </c>
      <c r="S122" s="16" t="s">
        <v>112</v>
      </c>
      <c r="T122" s="16" t="s">
        <v>113</v>
      </c>
    </row>
    <row r="123" customFormat="false" ht="15.8" hidden="false" customHeight="false" outlineLevel="0" collapsed="false">
      <c r="A123" s="10" t="s">
        <v>126</v>
      </c>
      <c r="B123" s="10" t="s">
        <v>76</v>
      </c>
      <c r="C123" s="10" t="s">
        <v>77</v>
      </c>
      <c r="D123" s="11" t="n">
        <v>12</v>
      </c>
      <c r="E123" s="11" t="n">
        <v>0</v>
      </c>
      <c r="G123" s="3" t="n">
        <f aca="false">MATCH(TRUE(),INDEX(ISBLANK(H124:$AMJ124),0,0),0)-1</f>
        <v>1</v>
      </c>
      <c r="H123" s="8" t="s">
        <v>115</v>
      </c>
      <c r="J123" s="3" t="n">
        <f aca="false">MATCH(TRUE(),INDEX(ISBLANK(K124:$AMJ124),0,0),0)-1</f>
        <v>0</v>
      </c>
      <c r="K123" s="8"/>
      <c r="L123" s="17"/>
      <c r="M123" s="13" t="s">
        <v>11</v>
      </c>
      <c r="N123" s="17" t="n">
        <v>1</v>
      </c>
      <c r="O123" s="13" t="s">
        <v>11</v>
      </c>
      <c r="P123" s="3" t="n">
        <f aca="false">MATCH(TRUE(),INDEX(ISBLANK(Q123:$AMJ123),0,0),0)-1</f>
        <v>1</v>
      </c>
      <c r="Q123" s="18" t="n">
        <v>0.5</v>
      </c>
      <c r="S123" s="3" t="n">
        <f aca="false">MATCH(TRUE(),INDEX(ISBLANK(T124:$AMJ124),0,0),0)-1</f>
        <v>0</v>
      </c>
      <c r="T123" s="8"/>
    </row>
    <row r="124" customFormat="false" ht="15.8" hidden="false" customHeight="false" outlineLevel="0" collapsed="false">
      <c r="A124" s="0"/>
      <c r="B124" s="0"/>
      <c r="C124" s="0"/>
      <c r="G124" s="0"/>
      <c r="H124" s="8" t="s">
        <v>116</v>
      </c>
      <c r="K124" s="8"/>
      <c r="T124" s="8"/>
    </row>
    <row r="125" customFormat="false" ht="15.8" hidden="false" customHeight="false" outlineLevel="0" collapsed="false">
      <c r="A125" s="0"/>
      <c r="B125" s="0"/>
      <c r="C125" s="0"/>
      <c r="G125" s="0"/>
      <c r="H125" s="11" t="n">
        <v>6</v>
      </c>
      <c r="K125" s="8"/>
    </row>
    <row r="126" customFormat="false" ht="41" hidden="false" customHeight="false" outlineLevel="0" collapsed="false">
      <c r="A126" s="16" t="s">
        <v>19</v>
      </c>
      <c r="B126" s="16" t="s">
        <v>98</v>
      </c>
      <c r="C126" s="16" t="s">
        <v>99</v>
      </c>
      <c r="D126" s="16" t="s">
        <v>100</v>
      </c>
      <c r="E126" s="16" t="s">
        <v>101</v>
      </c>
      <c r="G126" s="16" t="s">
        <v>102</v>
      </c>
      <c r="H126" s="16" t="s">
        <v>103</v>
      </c>
      <c r="J126" s="16" t="s">
        <v>104</v>
      </c>
      <c r="K126" s="16" t="s">
        <v>105</v>
      </c>
      <c r="L126" s="16" t="s">
        <v>106</v>
      </c>
      <c r="M126" s="16" t="s">
        <v>107</v>
      </c>
      <c r="N126" s="16" t="s">
        <v>108</v>
      </c>
      <c r="O126" s="16" t="s">
        <v>109</v>
      </c>
      <c r="P126" s="16" t="s">
        <v>110</v>
      </c>
      <c r="Q126" s="16" t="s">
        <v>111</v>
      </c>
      <c r="S126" s="16" t="s">
        <v>112</v>
      </c>
      <c r="T126" s="16" t="s">
        <v>113</v>
      </c>
    </row>
    <row r="127" customFormat="false" ht="15.8" hidden="false" customHeight="false" outlineLevel="0" collapsed="false">
      <c r="A127" s="10" t="s">
        <v>126</v>
      </c>
      <c r="B127" s="10" t="s">
        <v>88</v>
      </c>
      <c r="C127" s="10" t="s">
        <v>89</v>
      </c>
      <c r="D127" s="11" t="n">
        <v>12</v>
      </c>
      <c r="E127" s="11" t="n">
        <v>0</v>
      </c>
      <c r="G127" s="3" t="n">
        <f aca="false">MATCH(TRUE(),INDEX(ISBLANK(H128:$AMJ128),0,0),0)-1</f>
        <v>1</v>
      </c>
      <c r="H127" s="8" t="s">
        <v>115</v>
      </c>
      <c r="J127" s="3" t="n">
        <f aca="false">MATCH(TRUE(),INDEX(ISBLANK(K128:$AMJ128),0,0),0)-1</f>
        <v>0</v>
      </c>
      <c r="K127" s="8"/>
      <c r="L127" s="17"/>
      <c r="M127" s="13" t="s">
        <v>11</v>
      </c>
      <c r="N127" s="17" t="n">
        <v>1</v>
      </c>
      <c r="O127" s="13" t="s">
        <v>11</v>
      </c>
      <c r="P127" s="3" t="n">
        <f aca="false">MATCH(TRUE(),INDEX(ISBLANK(Q127:$AMJ127),0,0),0)-1</f>
        <v>1</v>
      </c>
      <c r="Q127" s="18" t="n">
        <v>0.5</v>
      </c>
      <c r="S127" s="3" t="n">
        <f aca="false">MATCH(TRUE(),INDEX(ISBLANK(T128:$AMJ128),0,0),0)-1</f>
        <v>0</v>
      </c>
      <c r="T127" s="8"/>
    </row>
    <row r="128" customFormat="false" ht="15.8" hidden="false" customHeight="false" outlineLevel="0" collapsed="false">
      <c r="A128" s="0"/>
      <c r="B128" s="0"/>
      <c r="C128" s="0"/>
      <c r="G128" s="0"/>
      <c r="H128" s="8" t="s">
        <v>116</v>
      </c>
      <c r="K128" s="8"/>
      <c r="T128" s="8"/>
    </row>
    <row r="129" customFormat="false" ht="15.8" hidden="false" customHeight="false" outlineLevel="0" collapsed="false">
      <c r="A129" s="0"/>
      <c r="B129" s="0"/>
      <c r="C129" s="0"/>
      <c r="G129" s="0"/>
      <c r="H129" s="11" t="n">
        <v>4</v>
      </c>
      <c r="K129" s="8"/>
    </row>
    <row r="130" customFormat="false" ht="41" hidden="false" customHeight="false" outlineLevel="0" collapsed="false">
      <c r="A130" s="16" t="s">
        <v>19</v>
      </c>
      <c r="B130" s="16" t="s">
        <v>98</v>
      </c>
      <c r="C130" s="16" t="s">
        <v>99</v>
      </c>
      <c r="D130" s="16" t="s">
        <v>100</v>
      </c>
      <c r="E130" s="16" t="s">
        <v>101</v>
      </c>
      <c r="G130" s="16" t="s">
        <v>102</v>
      </c>
      <c r="H130" s="16" t="s">
        <v>103</v>
      </c>
      <c r="J130" s="16" t="s">
        <v>104</v>
      </c>
      <c r="K130" s="16" t="s">
        <v>105</v>
      </c>
      <c r="L130" s="16" t="s">
        <v>106</v>
      </c>
      <c r="M130" s="16" t="s">
        <v>107</v>
      </c>
      <c r="N130" s="16" t="s">
        <v>108</v>
      </c>
      <c r="O130" s="16" t="s">
        <v>109</v>
      </c>
      <c r="P130" s="16" t="s">
        <v>110</v>
      </c>
      <c r="Q130" s="16" t="s">
        <v>111</v>
      </c>
      <c r="S130" s="16" t="s">
        <v>112</v>
      </c>
      <c r="T130" s="16" t="s">
        <v>113</v>
      </c>
    </row>
    <row r="131" customFormat="false" ht="15.8" hidden="false" customHeight="false" outlineLevel="0" collapsed="false">
      <c r="A131" s="10" t="s">
        <v>126</v>
      </c>
      <c r="B131" s="10" t="s">
        <v>94</v>
      </c>
      <c r="C131" s="10" t="s">
        <v>95</v>
      </c>
      <c r="D131" s="11" t="n">
        <v>12</v>
      </c>
      <c r="E131" s="11" t="n">
        <v>0</v>
      </c>
      <c r="G131" s="3" t="n">
        <f aca="false">MATCH(TRUE(),INDEX(ISBLANK(H132:$AMJ132),0,0),0)-1</f>
        <v>1</v>
      </c>
      <c r="H131" s="8" t="s">
        <v>115</v>
      </c>
      <c r="J131" s="3" t="n">
        <f aca="false">MATCH(TRUE(),INDEX(ISBLANK(K132:$AMJ132),0,0),0)-1</f>
        <v>0</v>
      </c>
      <c r="K131" s="8"/>
      <c r="L131" s="17"/>
      <c r="M131" s="13" t="s">
        <v>11</v>
      </c>
      <c r="N131" s="17" t="n">
        <v>1</v>
      </c>
      <c r="O131" s="13" t="s">
        <v>11</v>
      </c>
      <c r="P131" s="3" t="n">
        <f aca="false">MATCH(TRUE(),INDEX(ISBLANK(Q131:$AMJ131),0,0),0)-1</f>
        <v>1</v>
      </c>
      <c r="Q131" s="18" t="n">
        <v>0.5</v>
      </c>
      <c r="S131" s="3" t="n">
        <f aca="false">MATCH(TRUE(),INDEX(ISBLANK(T132:$AMJ132),0,0),0)-1</f>
        <v>0</v>
      </c>
      <c r="T131" s="8"/>
    </row>
    <row r="132" customFormat="false" ht="15.8" hidden="false" customHeight="false" outlineLevel="0" collapsed="false">
      <c r="A132" s="0"/>
      <c r="B132" s="0"/>
      <c r="C132" s="0"/>
      <c r="G132" s="0"/>
      <c r="H132" s="8" t="s">
        <v>116</v>
      </c>
      <c r="K132" s="8"/>
      <c r="T132" s="8"/>
    </row>
    <row r="133" customFormat="false" ht="15.8" hidden="false" customHeight="false" outlineLevel="0" collapsed="false">
      <c r="A133" s="0"/>
      <c r="B133" s="0"/>
      <c r="C133" s="0"/>
      <c r="G133" s="0"/>
      <c r="H133" s="11" t="n">
        <v>4</v>
      </c>
      <c r="K133" s="8"/>
    </row>
    <row r="134" customFormat="false" ht="41" hidden="false" customHeight="false" outlineLevel="0" collapsed="false">
      <c r="A134" s="16" t="s">
        <v>19</v>
      </c>
      <c r="B134" s="16" t="s">
        <v>98</v>
      </c>
      <c r="C134" s="16" t="s">
        <v>99</v>
      </c>
      <c r="D134" s="16" t="s">
        <v>100</v>
      </c>
      <c r="E134" s="16" t="s">
        <v>101</v>
      </c>
      <c r="G134" s="16" t="s">
        <v>102</v>
      </c>
      <c r="H134" s="16" t="s">
        <v>103</v>
      </c>
      <c r="J134" s="16" t="s">
        <v>104</v>
      </c>
      <c r="K134" s="16" t="s">
        <v>105</v>
      </c>
      <c r="L134" s="16" t="s">
        <v>106</v>
      </c>
      <c r="M134" s="16" t="s">
        <v>107</v>
      </c>
      <c r="N134" s="16" t="s">
        <v>108</v>
      </c>
      <c r="O134" s="16" t="s">
        <v>109</v>
      </c>
      <c r="P134" s="16" t="s">
        <v>110</v>
      </c>
      <c r="Q134" s="16" t="s">
        <v>111</v>
      </c>
      <c r="S134" s="16" t="s">
        <v>112</v>
      </c>
      <c r="T134" s="16" t="s">
        <v>113</v>
      </c>
    </row>
    <row r="135" customFormat="false" ht="15.8" hidden="false" customHeight="false" outlineLevel="0" collapsed="false">
      <c r="A135" s="10" t="s">
        <v>127</v>
      </c>
      <c r="B135" s="10" t="s">
        <v>53</v>
      </c>
      <c r="C135" s="10" t="s">
        <v>54</v>
      </c>
      <c r="D135" s="11" t="n">
        <v>12</v>
      </c>
      <c r="E135" s="11" t="n">
        <v>0</v>
      </c>
      <c r="G135" s="3" t="n">
        <f aca="false">MATCH(TRUE(),INDEX(ISBLANK(H136:$AMJ136),0,0),0)-1</f>
        <v>1</v>
      </c>
      <c r="H135" s="8" t="s">
        <v>123</v>
      </c>
      <c r="J135" s="3" t="n">
        <f aca="false">MATCH(TRUE(),INDEX(ISBLANK(K136:$AMJ136),0,0),0)-1</f>
        <v>0</v>
      </c>
      <c r="K135" s="8"/>
      <c r="L135" s="17"/>
      <c r="M135" s="13" t="s">
        <v>11</v>
      </c>
      <c r="N135" s="17" t="n">
        <v>1</v>
      </c>
      <c r="O135" s="13" t="s">
        <v>11</v>
      </c>
      <c r="P135" s="3" t="n">
        <f aca="false">MATCH(TRUE(),INDEX(ISBLANK(Q135:$AMJ135),0,0),0)-1</f>
        <v>1</v>
      </c>
      <c r="Q135" s="18" t="n">
        <v>1</v>
      </c>
      <c r="S135" s="3" t="n">
        <f aca="false">MATCH(TRUE(),INDEX(ISBLANK(T136:$AMJ136),0,0),0)-1</f>
        <v>0</v>
      </c>
      <c r="T135" s="8"/>
    </row>
    <row r="136" customFormat="false" ht="15.8" hidden="false" customHeight="false" outlineLevel="0" collapsed="false">
      <c r="A136" s="0"/>
      <c r="B136" s="0"/>
      <c r="C136" s="0"/>
      <c r="G136" s="0"/>
      <c r="H136" s="8" t="s">
        <v>116</v>
      </c>
      <c r="K136" s="8"/>
      <c r="T136" s="8"/>
    </row>
    <row r="137" customFormat="false" ht="15.8" hidden="false" customHeight="false" outlineLevel="0" collapsed="false">
      <c r="A137" s="0"/>
      <c r="B137" s="0"/>
      <c r="C137" s="0"/>
      <c r="G137" s="0"/>
      <c r="H137" s="11" t="n">
        <v>45</v>
      </c>
      <c r="K137" s="8"/>
    </row>
    <row r="138" customFormat="false" ht="41" hidden="false" customHeight="false" outlineLevel="0" collapsed="false">
      <c r="A138" s="16" t="s">
        <v>19</v>
      </c>
      <c r="B138" s="16" t="s">
        <v>98</v>
      </c>
      <c r="C138" s="16" t="s">
        <v>99</v>
      </c>
      <c r="D138" s="16" t="s">
        <v>100</v>
      </c>
      <c r="E138" s="16" t="s">
        <v>101</v>
      </c>
      <c r="G138" s="16" t="s">
        <v>102</v>
      </c>
      <c r="H138" s="16" t="s">
        <v>103</v>
      </c>
      <c r="J138" s="16" t="s">
        <v>104</v>
      </c>
      <c r="K138" s="16" t="s">
        <v>105</v>
      </c>
      <c r="L138" s="16" t="s">
        <v>106</v>
      </c>
      <c r="M138" s="16" t="s">
        <v>107</v>
      </c>
      <c r="N138" s="16" t="s">
        <v>108</v>
      </c>
      <c r="O138" s="16" t="s">
        <v>109</v>
      </c>
      <c r="P138" s="16" t="s">
        <v>110</v>
      </c>
      <c r="Q138" s="16" t="s">
        <v>111</v>
      </c>
      <c r="S138" s="16" t="s">
        <v>112</v>
      </c>
      <c r="T138" s="16" t="s">
        <v>113</v>
      </c>
    </row>
    <row r="139" customFormat="false" ht="15.8" hidden="false" customHeight="false" outlineLevel="0" collapsed="false">
      <c r="A139" s="10" t="s">
        <v>127</v>
      </c>
      <c r="B139" s="10" t="s">
        <v>65</v>
      </c>
      <c r="C139" s="10" t="s">
        <v>66</v>
      </c>
      <c r="D139" s="11" t="n">
        <v>12</v>
      </c>
      <c r="E139" s="11" t="n">
        <v>0</v>
      </c>
      <c r="G139" s="3" t="n">
        <f aca="false">MATCH(TRUE(),INDEX(ISBLANK(H140:$AMJ140),0,0),0)-1</f>
        <v>1</v>
      </c>
      <c r="H139" s="8" t="s">
        <v>123</v>
      </c>
      <c r="J139" s="3" t="n">
        <f aca="false">MATCH(TRUE(),INDEX(ISBLANK(K140:$AMJ140),0,0),0)-1</f>
        <v>0</v>
      </c>
      <c r="K139" s="8"/>
      <c r="L139" s="17"/>
      <c r="M139" s="13" t="s">
        <v>11</v>
      </c>
      <c r="N139" s="17" t="n">
        <v>1</v>
      </c>
      <c r="O139" s="13" t="s">
        <v>11</v>
      </c>
      <c r="P139" s="3" t="n">
        <f aca="false">MATCH(TRUE(),INDEX(ISBLANK(Q139:$AMJ139),0,0),0)-1</f>
        <v>1</v>
      </c>
      <c r="Q139" s="18" t="n">
        <v>1</v>
      </c>
      <c r="S139" s="3" t="n">
        <f aca="false">MATCH(TRUE(),INDEX(ISBLANK(T140:$AMJ140),0,0),0)-1</f>
        <v>0</v>
      </c>
      <c r="T139" s="8"/>
    </row>
    <row r="140" customFormat="false" ht="15.8" hidden="false" customHeight="false" outlineLevel="0" collapsed="false">
      <c r="A140" s="0"/>
      <c r="B140" s="0"/>
      <c r="C140" s="0"/>
      <c r="G140" s="0"/>
      <c r="H140" s="8" t="s">
        <v>116</v>
      </c>
      <c r="K140" s="8"/>
      <c r="T140" s="8"/>
    </row>
    <row r="141" customFormat="false" ht="15.8" hidden="false" customHeight="false" outlineLevel="0" collapsed="false">
      <c r="A141" s="0"/>
      <c r="B141" s="0"/>
      <c r="C141" s="0"/>
      <c r="G141" s="0"/>
      <c r="H141" s="11" t="n">
        <v>45</v>
      </c>
      <c r="K141" s="8"/>
    </row>
    <row r="142" customFormat="false" ht="41" hidden="false" customHeight="false" outlineLevel="0" collapsed="false">
      <c r="A142" s="16" t="s">
        <v>19</v>
      </c>
      <c r="B142" s="16" t="s">
        <v>98</v>
      </c>
      <c r="C142" s="16" t="s">
        <v>99</v>
      </c>
      <c r="D142" s="16" t="s">
        <v>100</v>
      </c>
      <c r="E142" s="16" t="s">
        <v>101</v>
      </c>
      <c r="G142" s="16" t="s">
        <v>102</v>
      </c>
      <c r="H142" s="16" t="s">
        <v>103</v>
      </c>
      <c r="J142" s="16" t="s">
        <v>104</v>
      </c>
      <c r="K142" s="16" t="s">
        <v>105</v>
      </c>
      <c r="L142" s="16" t="s">
        <v>106</v>
      </c>
      <c r="M142" s="16" t="s">
        <v>107</v>
      </c>
      <c r="N142" s="16" t="s">
        <v>108</v>
      </c>
      <c r="O142" s="16" t="s">
        <v>109</v>
      </c>
      <c r="P142" s="16" t="s">
        <v>110</v>
      </c>
      <c r="Q142" s="16" t="s">
        <v>111</v>
      </c>
      <c r="S142" s="16" t="s">
        <v>112</v>
      </c>
      <c r="T142" s="16" t="s">
        <v>113</v>
      </c>
    </row>
    <row r="143" customFormat="false" ht="15.8" hidden="false" customHeight="false" outlineLevel="0" collapsed="false">
      <c r="A143" s="10" t="s">
        <v>127</v>
      </c>
      <c r="B143" s="10" t="s">
        <v>77</v>
      </c>
      <c r="C143" s="10" t="s">
        <v>78</v>
      </c>
      <c r="D143" s="11" t="n">
        <v>12</v>
      </c>
      <c r="E143" s="11" t="n">
        <v>0</v>
      </c>
      <c r="G143" s="3" t="n">
        <f aca="false">MATCH(TRUE(),INDEX(ISBLANK(H144:$AMJ144),0,0),0)-1</f>
        <v>1</v>
      </c>
      <c r="H143" s="8" t="s">
        <v>123</v>
      </c>
      <c r="J143" s="3" t="n">
        <f aca="false">MATCH(TRUE(),INDEX(ISBLANK(K144:$AMJ144),0,0),0)-1</f>
        <v>0</v>
      </c>
      <c r="K143" s="8"/>
      <c r="L143" s="17"/>
      <c r="M143" s="13" t="s">
        <v>11</v>
      </c>
      <c r="N143" s="17" t="n">
        <v>1</v>
      </c>
      <c r="O143" s="13" t="s">
        <v>11</v>
      </c>
      <c r="P143" s="3" t="n">
        <f aca="false">MATCH(TRUE(),INDEX(ISBLANK(Q143:$AMJ143),0,0),0)-1</f>
        <v>1</v>
      </c>
      <c r="Q143" s="18" t="n">
        <v>1</v>
      </c>
      <c r="S143" s="3" t="n">
        <f aca="false">MATCH(TRUE(),INDEX(ISBLANK(T144:$AMJ144),0,0),0)-1</f>
        <v>0</v>
      </c>
      <c r="T143" s="8"/>
    </row>
    <row r="144" customFormat="false" ht="15.8" hidden="false" customHeight="false" outlineLevel="0" collapsed="false">
      <c r="A144" s="0"/>
      <c r="B144" s="0"/>
      <c r="C144" s="0"/>
      <c r="G144" s="0"/>
      <c r="H144" s="8" t="s">
        <v>116</v>
      </c>
      <c r="K144" s="8"/>
      <c r="T144" s="8"/>
    </row>
    <row r="145" customFormat="false" ht="15.8" hidden="false" customHeight="false" outlineLevel="0" collapsed="false">
      <c r="A145" s="0"/>
      <c r="B145" s="0"/>
      <c r="C145" s="0"/>
      <c r="G145" s="0"/>
      <c r="H145" s="11" t="n">
        <v>45</v>
      </c>
      <c r="K145" s="8"/>
    </row>
    <row r="146" customFormat="false" ht="41" hidden="false" customHeight="false" outlineLevel="0" collapsed="false">
      <c r="A146" s="16" t="s">
        <v>19</v>
      </c>
      <c r="B146" s="16" t="s">
        <v>98</v>
      </c>
      <c r="C146" s="16" t="s">
        <v>99</v>
      </c>
      <c r="D146" s="16" t="s">
        <v>100</v>
      </c>
      <c r="E146" s="16" t="s">
        <v>101</v>
      </c>
      <c r="G146" s="16" t="s">
        <v>102</v>
      </c>
      <c r="H146" s="16" t="s">
        <v>103</v>
      </c>
      <c r="J146" s="16" t="s">
        <v>104</v>
      </c>
      <c r="K146" s="16" t="s">
        <v>105</v>
      </c>
      <c r="L146" s="16" t="s">
        <v>106</v>
      </c>
      <c r="M146" s="16" t="s">
        <v>107</v>
      </c>
      <c r="N146" s="16" t="s">
        <v>108</v>
      </c>
      <c r="O146" s="16" t="s">
        <v>109</v>
      </c>
      <c r="P146" s="16" t="s">
        <v>110</v>
      </c>
      <c r="Q146" s="16" t="s">
        <v>111</v>
      </c>
      <c r="S146" s="16" t="s">
        <v>112</v>
      </c>
      <c r="T146" s="16" t="s">
        <v>113</v>
      </c>
    </row>
    <row r="147" customFormat="false" ht="15.8" hidden="false" customHeight="false" outlineLevel="0" collapsed="false">
      <c r="A147" s="10" t="s">
        <v>127</v>
      </c>
      <c r="B147" s="10" t="s">
        <v>89</v>
      </c>
      <c r="C147" s="10" t="s">
        <v>90</v>
      </c>
      <c r="D147" s="11" t="n">
        <v>12</v>
      </c>
      <c r="E147" s="11" t="n">
        <v>0</v>
      </c>
      <c r="G147" s="3" t="n">
        <f aca="false">MATCH(TRUE(),INDEX(ISBLANK(H148:$AMJ148),0,0),0)-1</f>
        <v>1</v>
      </c>
      <c r="H147" s="8" t="s">
        <v>123</v>
      </c>
      <c r="J147" s="3" t="n">
        <f aca="false">MATCH(TRUE(),INDEX(ISBLANK(K148:$AMJ148),0,0),0)-1</f>
        <v>0</v>
      </c>
      <c r="K147" s="8"/>
      <c r="L147" s="17"/>
      <c r="M147" s="13" t="s">
        <v>11</v>
      </c>
      <c r="N147" s="17" t="n">
        <v>1</v>
      </c>
      <c r="O147" s="13" t="s">
        <v>11</v>
      </c>
      <c r="P147" s="3" t="n">
        <f aca="false">MATCH(TRUE(),INDEX(ISBLANK(Q147:$AMJ147),0,0),0)-1</f>
        <v>1</v>
      </c>
      <c r="Q147" s="18" t="n">
        <v>0.5</v>
      </c>
      <c r="S147" s="3" t="n">
        <f aca="false">MATCH(TRUE(),INDEX(ISBLANK(T148:$AMJ148),0,0),0)-1</f>
        <v>0</v>
      </c>
      <c r="T147" s="8"/>
    </row>
    <row r="148" customFormat="false" ht="15.8" hidden="false" customHeight="false" outlineLevel="0" collapsed="false">
      <c r="A148" s="0"/>
      <c r="B148" s="0"/>
      <c r="C148" s="0"/>
      <c r="G148" s="0"/>
      <c r="H148" s="8" t="s">
        <v>116</v>
      </c>
      <c r="K148" s="8"/>
      <c r="T148" s="8"/>
    </row>
    <row r="149" customFormat="false" ht="15.8" hidden="false" customHeight="false" outlineLevel="0" collapsed="false">
      <c r="A149" s="0"/>
      <c r="B149" s="0"/>
      <c r="C149" s="0"/>
      <c r="G149" s="0"/>
      <c r="H149" s="11" t="n">
        <v>45</v>
      </c>
      <c r="K149" s="8"/>
    </row>
    <row r="150" customFormat="false" ht="41" hidden="false" customHeight="false" outlineLevel="0" collapsed="false">
      <c r="A150" s="16" t="s">
        <v>19</v>
      </c>
      <c r="B150" s="16" t="s">
        <v>98</v>
      </c>
      <c r="C150" s="16" t="s">
        <v>99</v>
      </c>
      <c r="D150" s="16" t="s">
        <v>100</v>
      </c>
      <c r="E150" s="16" t="s">
        <v>101</v>
      </c>
      <c r="G150" s="16" t="s">
        <v>102</v>
      </c>
      <c r="H150" s="16" t="s">
        <v>103</v>
      </c>
      <c r="J150" s="16" t="s">
        <v>104</v>
      </c>
      <c r="K150" s="16" t="s">
        <v>105</v>
      </c>
      <c r="L150" s="16" t="s">
        <v>106</v>
      </c>
      <c r="M150" s="16" t="s">
        <v>107</v>
      </c>
      <c r="N150" s="16" t="s">
        <v>108</v>
      </c>
      <c r="O150" s="16" t="s">
        <v>109</v>
      </c>
      <c r="P150" s="16" t="s">
        <v>110</v>
      </c>
      <c r="Q150" s="16" t="s">
        <v>111</v>
      </c>
      <c r="S150" s="16" t="s">
        <v>112</v>
      </c>
      <c r="T150" s="16" t="s">
        <v>113</v>
      </c>
    </row>
    <row r="151" customFormat="false" ht="15.8" hidden="false" customHeight="false" outlineLevel="0" collapsed="false">
      <c r="A151" s="10" t="s">
        <v>128</v>
      </c>
      <c r="B151" s="10" t="s">
        <v>52</v>
      </c>
      <c r="C151" s="10" t="s">
        <v>54</v>
      </c>
      <c r="D151" s="11" t="n">
        <v>12</v>
      </c>
      <c r="E151" s="11" t="n">
        <v>0</v>
      </c>
      <c r="G151" s="3" t="n">
        <f aca="false">MATCH(TRUE(),INDEX(ISBLANK(H152:$AMJ152),0,0),0)-1</f>
        <v>1</v>
      </c>
      <c r="H151" s="8" t="s">
        <v>115</v>
      </c>
      <c r="J151" s="3" t="n">
        <f aca="false">MATCH(TRUE(),INDEX(ISBLANK(K152:$AMJ152),0,0),0)-1</f>
        <v>0</v>
      </c>
      <c r="K151" s="8"/>
      <c r="L151" s="17"/>
      <c r="M151" s="13" t="s">
        <v>11</v>
      </c>
      <c r="N151" s="17" t="n">
        <v>1</v>
      </c>
      <c r="O151" s="13" t="s">
        <v>11</v>
      </c>
      <c r="P151" s="3" t="n">
        <f aca="false">MATCH(TRUE(),INDEX(ISBLANK(Q151:$AMJ151),0,0),0)-1</f>
        <v>1</v>
      </c>
      <c r="Q151" s="18" t="n">
        <v>1</v>
      </c>
      <c r="S151" s="3" t="n">
        <f aca="false">MATCH(TRUE(),INDEX(ISBLANK(T152:$AMJ152),0,0),0)-1</f>
        <v>0</v>
      </c>
      <c r="T151" s="8"/>
    </row>
    <row r="152" customFormat="false" ht="15.8" hidden="false" customHeight="false" outlineLevel="0" collapsed="false">
      <c r="A152" s="0"/>
      <c r="B152" s="0"/>
      <c r="C152" s="0"/>
      <c r="G152" s="0"/>
      <c r="H152" s="8" t="s">
        <v>116</v>
      </c>
      <c r="K152" s="8"/>
      <c r="T152" s="8"/>
    </row>
    <row r="153" customFormat="false" ht="15.8" hidden="false" customHeight="false" outlineLevel="0" collapsed="false">
      <c r="A153" s="0"/>
      <c r="B153" s="0"/>
      <c r="C153" s="0"/>
      <c r="G153" s="0"/>
      <c r="H153" s="11" t="n">
        <v>4</v>
      </c>
      <c r="K153" s="8"/>
    </row>
    <row r="154" customFormat="false" ht="41" hidden="false" customHeight="false" outlineLevel="0" collapsed="false">
      <c r="A154" s="16" t="s">
        <v>19</v>
      </c>
      <c r="B154" s="16" t="s">
        <v>98</v>
      </c>
      <c r="C154" s="16" t="s">
        <v>99</v>
      </c>
      <c r="D154" s="16" t="s">
        <v>100</v>
      </c>
      <c r="E154" s="16" t="s">
        <v>101</v>
      </c>
      <c r="G154" s="16" t="s">
        <v>102</v>
      </c>
      <c r="H154" s="16" t="s">
        <v>103</v>
      </c>
      <c r="J154" s="16" t="s">
        <v>104</v>
      </c>
      <c r="K154" s="16" t="s">
        <v>105</v>
      </c>
      <c r="L154" s="16" t="s">
        <v>106</v>
      </c>
      <c r="M154" s="16" t="s">
        <v>107</v>
      </c>
      <c r="N154" s="16" t="s">
        <v>108</v>
      </c>
      <c r="O154" s="16" t="s">
        <v>109</v>
      </c>
      <c r="P154" s="16" t="s">
        <v>110</v>
      </c>
      <c r="Q154" s="16" t="s">
        <v>111</v>
      </c>
      <c r="S154" s="16" t="s">
        <v>112</v>
      </c>
      <c r="T154" s="16" t="s">
        <v>113</v>
      </c>
    </row>
    <row r="155" customFormat="false" ht="15.8" hidden="false" customHeight="false" outlineLevel="0" collapsed="false">
      <c r="A155" s="10" t="s">
        <v>128</v>
      </c>
      <c r="B155" s="10" t="s">
        <v>58</v>
      </c>
      <c r="C155" s="10" t="s">
        <v>60</v>
      </c>
      <c r="D155" s="11" t="n">
        <v>12</v>
      </c>
      <c r="E155" s="11" t="n">
        <v>0</v>
      </c>
      <c r="G155" s="3" t="n">
        <f aca="false">MATCH(TRUE(),INDEX(ISBLANK(H156:$AMJ156),0,0),0)-1</f>
        <v>1</v>
      </c>
      <c r="H155" s="8" t="s">
        <v>115</v>
      </c>
      <c r="J155" s="3" t="n">
        <f aca="false">MATCH(TRUE(),INDEX(ISBLANK(K156:$AMJ156),0,0),0)-1</f>
        <v>0</v>
      </c>
      <c r="K155" s="8"/>
      <c r="L155" s="17"/>
      <c r="M155" s="13" t="s">
        <v>11</v>
      </c>
      <c r="N155" s="17" t="n">
        <v>1</v>
      </c>
      <c r="O155" s="13" t="s">
        <v>11</v>
      </c>
      <c r="P155" s="3" t="n">
        <f aca="false">MATCH(TRUE(),INDEX(ISBLANK(Q155:$AMJ155),0,0),0)-1</f>
        <v>1</v>
      </c>
      <c r="Q155" s="18" t="n">
        <v>1</v>
      </c>
      <c r="S155" s="3" t="n">
        <f aca="false">MATCH(TRUE(),INDEX(ISBLANK(T156:$AMJ156),0,0),0)-1</f>
        <v>0</v>
      </c>
      <c r="T155" s="8"/>
    </row>
    <row r="156" customFormat="false" ht="15.8" hidden="false" customHeight="false" outlineLevel="0" collapsed="false">
      <c r="A156" s="0"/>
      <c r="B156" s="0"/>
      <c r="C156" s="0"/>
      <c r="G156" s="0"/>
      <c r="H156" s="8" t="s">
        <v>116</v>
      </c>
      <c r="K156" s="8"/>
      <c r="T156" s="8"/>
    </row>
    <row r="157" customFormat="false" ht="15.8" hidden="false" customHeight="false" outlineLevel="0" collapsed="false">
      <c r="A157" s="0"/>
      <c r="B157" s="0"/>
      <c r="C157" s="0"/>
      <c r="G157" s="0"/>
      <c r="H157" s="11" t="n">
        <v>2</v>
      </c>
      <c r="K157" s="8"/>
    </row>
    <row r="158" customFormat="false" ht="41" hidden="false" customHeight="false" outlineLevel="0" collapsed="false">
      <c r="A158" s="16" t="s">
        <v>19</v>
      </c>
      <c r="B158" s="16" t="s">
        <v>98</v>
      </c>
      <c r="C158" s="16" t="s">
        <v>99</v>
      </c>
      <c r="D158" s="16" t="s">
        <v>100</v>
      </c>
      <c r="E158" s="16" t="s">
        <v>101</v>
      </c>
      <c r="G158" s="16" t="s">
        <v>102</v>
      </c>
      <c r="H158" s="16" t="s">
        <v>103</v>
      </c>
      <c r="J158" s="16" t="s">
        <v>104</v>
      </c>
      <c r="K158" s="16" t="s">
        <v>105</v>
      </c>
      <c r="L158" s="16" t="s">
        <v>106</v>
      </c>
      <c r="M158" s="16" t="s">
        <v>107</v>
      </c>
      <c r="N158" s="16" t="s">
        <v>108</v>
      </c>
      <c r="O158" s="16" t="s">
        <v>109</v>
      </c>
      <c r="P158" s="16" t="s">
        <v>110</v>
      </c>
      <c r="Q158" s="16" t="s">
        <v>111</v>
      </c>
      <c r="S158" s="16" t="s">
        <v>112</v>
      </c>
      <c r="T158" s="16" t="s">
        <v>113</v>
      </c>
    </row>
    <row r="159" customFormat="false" ht="15.8" hidden="false" customHeight="false" outlineLevel="0" collapsed="false">
      <c r="A159" s="10" t="s">
        <v>128</v>
      </c>
      <c r="B159" s="10" t="s">
        <v>64</v>
      </c>
      <c r="C159" s="10" t="s">
        <v>66</v>
      </c>
      <c r="D159" s="11" t="n">
        <v>12</v>
      </c>
      <c r="E159" s="11" t="n">
        <v>0</v>
      </c>
      <c r="G159" s="3" t="n">
        <f aca="false">MATCH(TRUE(),INDEX(ISBLANK(H160:$AMJ160),0,0),0)-1</f>
        <v>1</v>
      </c>
      <c r="H159" s="8" t="s">
        <v>115</v>
      </c>
      <c r="J159" s="3" t="n">
        <f aca="false">MATCH(TRUE(),INDEX(ISBLANK(K160:$AMJ160),0,0),0)-1</f>
        <v>0</v>
      </c>
      <c r="K159" s="8"/>
      <c r="L159" s="17"/>
      <c r="M159" s="13" t="s">
        <v>11</v>
      </c>
      <c r="N159" s="17" t="n">
        <v>1</v>
      </c>
      <c r="O159" s="13" t="s">
        <v>11</v>
      </c>
      <c r="P159" s="3" t="n">
        <f aca="false">MATCH(TRUE(),INDEX(ISBLANK(Q159:$AMJ159),0,0),0)-1</f>
        <v>1</v>
      </c>
      <c r="Q159" s="18" t="n">
        <v>1</v>
      </c>
      <c r="S159" s="3" t="n">
        <f aca="false">MATCH(TRUE(),INDEX(ISBLANK(T160:$AMJ160),0,0),0)-1</f>
        <v>0</v>
      </c>
      <c r="T159" s="8"/>
    </row>
    <row r="160" customFormat="false" ht="15.8" hidden="false" customHeight="false" outlineLevel="0" collapsed="false">
      <c r="A160" s="0"/>
      <c r="B160" s="0"/>
      <c r="C160" s="0"/>
      <c r="G160" s="0"/>
      <c r="H160" s="8" t="s">
        <v>116</v>
      </c>
      <c r="K160" s="8"/>
      <c r="T160" s="8"/>
    </row>
    <row r="161" customFormat="false" ht="15.8" hidden="false" customHeight="false" outlineLevel="0" collapsed="false">
      <c r="A161" s="0"/>
      <c r="B161" s="0"/>
      <c r="C161" s="0"/>
      <c r="G161" s="0"/>
      <c r="H161" s="11" t="n">
        <v>3</v>
      </c>
      <c r="K161" s="8"/>
    </row>
    <row r="162" customFormat="false" ht="41" hidden="false" customHeight="false" outlineLevel="0" collapsed="false">
      <c r="A162" s="16" t="s">
        <v>19</v>
      </c>
      <c r="B162" s="16" t="s">
        <v>98</v>
      </c>
      <c r="C162" s="16" t="s">
        <v>99</v>
      </c>
      <c r="D162" s="16" t="s">
        <v>100</v>
      </c>
      <c r="E162" s="16" t="s">
        <v>101</v>
      </c>
      <c r="G162" s="16" t="s">
        <v>102</v>
      </c>
      <c r="H162" s="16" t="s">
        <v>103</v>
      </c>
      <c r="J162" s="16" t="s">
        <v>104</v>
      </c>
      <c r="K162" s="16" t="s">
        <v>105</v>
      </c>
      <c r="L162" s="16" t="s">
        <v>106</v>
      </c>
      <c r="M162" s="16" t="s">
        <v>107</v>
      </c>
      <c r="N162" s="16" t="s">
        <v>108</v>
      </c>
      <c r="O162" s="16" t="s">
        <v>109</v>
      </c>
      <c r="P162" s="16" t="s">
        <v>110</v>
      </c>
      <c r="Q162" s="16" t="s">
        <v>111</v>
      </c>
      <c r="S162" s="16" t="s">
        <v>112</v>
      </c>
      <c r="T162" s="16" t="s">
        <v>113</v>
      </c>
    </row>
    <row r="163" customFormat="false" ht="15.8" hidden="false" customHeight="false" outlineLevel="0" collapsed="false">
      <c r="A163" s="10" t="s">
        <v>128</v>
      </c>
      <c r="B163" s="10" t="s">
        <v>70</v>
      </c>
      <c r="C163" s="10" t="s">
        <v>72</v>
      </c>
      <c r="D163" s="11" t="n">
        <v>12</v>
      </c>
      <c r="E163" s="11" t="n">
        <v>0</v>
      </c>
      <c r="G163" s="3" t="n">
        <f aca="false">MATCH(TRUE(),INDEX(ISBLANK(H164:$AMJ164),0,0),0)-1</f>
        <v>1</v>
      </c>
      <c r="H163" s="8" t="s">
        <v>115</v>
      </c>
      <c r="J163" s="3" t="n">
        <f aca="false">MATCH(TRUE(),INDEX(ISBLANK(K164:$AMJ164),0,0),0)-1</f>
        <v>0</v>
      </c>
      <c r="K163" s="8"/>
      <c r="L163" s="17"/>
      <c r="M163" s="13" t="s">
        <v>11</v>
      </c>
      <c r="N163" s="17" t="n">
        <v>1</v>
      </c>
      <c r="O163" s="13" t="s">
        <v>11</v>
      </c>
      <c r="P163" s="3" t="n">
        <f aca="false">MATCH(TRUE(),INDEX(ISBLANK(Q163:$AMJ163),0,0),0)-1</f>
        <v>1</v>
      </c>
      <c r="Q163" s="18" t="n">
        <v>1</v>
      </c>
      <c r="S163" s="3" t="n">
        <f aca="false">MATCH(TRUE(),INDEX(ISBLANK(T164:$AMJ164),0,0),0)-1</f>
        <v>0</v>
      </c>
      <c r="T163" s="8"/>
    </row>
    <row r="164" customFormat="false" ht="15.8" hidden="false" customHeight="false" outlineLevel="0" collapsed="false">
      <c r="A164" s="0"/>
      <c r="B164" s="0"/>
      <c r="C164" s="0"/>
      <c r="G164" s="0"/>
      <c r="H164" s="8" t="s">
        <v>116</v>
      </c>
      <c r="K164" s="8"/>
      <c r="T164" s="8"/>
    </row>
    <row r="165" customFormat="false" ht="15.8" hidden="false" customHeight="false" outlineLevel="0" collapsed="false">
      <c r="A165" s="0"/>
      <c r="B165" s="0"/>
      <c r="C165" s="0"/>
      <c r="G165" s="0"/>
      <c r="H165" s="11" t="n">
        <v>2</v>
      </c>
      <c r="K165" s="8"/>
    </row>
    <row r="166" customFormat="false" ht="41" hidden="false" customHeight="false" outlineLevel="0" collapsed="false">
      <c r="A166" s="16" t="s">
        <v>19</v>
      </c>
      <c r="B166" s="16" t="s">
        <v>98</v>
      </c>
      <c r="C166" s="16" t="s">
        <v>99</v>
      </c>
      <c r="D166" s="16" t="s">
        <v>100</v>
      </c>
      <c r="E166" s="16" t="s">
        <v>101</v>
      </c>
      <c r="G166" s="16" t="s">
        <v>102</v>
      </c>
      <c r="H166" s="16" t="s">
        <v>103</v>
      </c>
      <c r="J166" s="16" t="s">
        <v>104</v>
      </c>
      <c r="K166" s="16" t="s">
        <v>105</v>
      </c>
      <c r="L166" s="16" t="s">
        <v>106</v>
      </c>
      <c r="M166" s="16" t="s">
        <v>107</v>
      </c>
      <c r="N166" s="16" t="s">
        <v>108</v>
      </c>
      <c r="O166" s="16" t="s">
        <v>109</v>
      </c>
      <c r="P166" s="16" t="s">
        <v>110</v>
      </c>
      <c r="Q166" s="16" t="s">
        <v>111</v>
      </c>
      <c r="S166" s="16" t="s">
        <v>112</v>
      </c>
      <c r="T166" s="16" t="s">
        <v>113</v>
      </c>
    </row>
    <row r="167" customFormat="false" ht="15.8" hidden="false" customHeight="false" outlineLevel="0" collapsed="false">
      <c r="A167" s="10" t="s">
        <v>129</v>
      </c>
      <c r="B167" s="10" t="s">
        <v>76</v>
      </c>
      <c r="C167" s="10" t="s">
        <v>78</v>
      </c>
      <c r="D167" s="11" t="n">
        <v>12</v>
      </c>
      <c r="E167" s="11" t="n">
        <v>0</v>
      </c>
      <c r="G167" s="3" t="n">
        <f aca="false">MATCH(TRUE(),INDEX(ISBLANK(H168:$AMJ168),0,0),0)-1</f>
        <v>1</v>
      </c>
      <c r="H167" s="8" t="s">
        <v>115</v>
      </c>
      <c r="J167" s="3" t="n">
        <f aca="false">MATCH(TRUE(),INDEX(ISBLANK(K168:$AMJ168),0,0),0)-1</f>
        <v>0</v>
      </c>
      <c r="K167" s="8"/>
      <c r="L167" s="17"/>
      <c r="M167" s="13" t="s">
        <v>11</v>
      </c>
      <c r="N167" s="17" t="n">
        <v>1</v>
      </c>
      <c r="O167" s="13" t="s">
        <v>11</v>
      </c>
      <c r="P167" s="3" t="n">
        <f aca="false">MATCH(TRUE(),INDEX(ISBLANK(Q167:$AMJ167),0,0),0)-1</f>
        <v>1</v>
      </c>
      <c r="Q167" s="18" t="n">
        <v>1</v>
      </c>
      <c r="S167" s="3" t="n">
        <f aca="false">MATCH(TRUE(),INDEX(ISBLANK(T168:$AMJ168),0,0),0)-1</f>
        <v>0</v>
      </c>
      <c r="T167" s="8"/>
    </row>
    <row r="168" customFormat="false" ht="15.8" hidden="false" customHeight="false" outlineLevel="0" collapsed="false">
      <c r="A168" s="0"/>
      <c r="B168" s="0"/>
      <c r="C168" s="0"/>
      <c r="G168" s="0"/>
      <c r="H168" s="8" t="s">
        <v>116</v>
      </c>
      <c r="K168" s="8"/>
      <c r="T168" s="8"/>
    </row>
    <row r="169" customFormat="false" ht="15.8" hidden="false" customHeight="false" outlineLevel="0" collapsed="false">
      <c r="A169" s="0"/>
      <c r="B169" s="0"/>
      <c r="C169" s="0"/>
      <c r="G169" s="0"/>
      <c r="H169" s="11" t="n">
        <v>6</v>
      </c>
      <c r="K169" s="8"/>
    </row>
    <row r="170" customFormat="false" ht="41" hidden="false" customHeight="false" outlineLevel="0" collapsed="false">
      <c r="A170" s="16" t="s">
        <v>19</v>
      </c>
      <c r="B170" s="16" t="s">
        <v>98</v>
      </c>
      <c r="C170" s="16" t="s">
        <v>99</v>
      </c>
      <c r="D170" s="16" t="s">
        <v>100</v>
      </c>
      <c r="E170" s="16" t="s">
        <v>101</v>
      </c>
      <c r="G170" s="16" t="s">
        <v>102</v>
      </c>
      <c r="H170" s="16" t="s">
        <v>103</v>
      </c>
      <c r="J170" s="16" t="s">
        <v>104</v>
      </c>
      <c r="K170" s="16" t="s">
        <v>105</v>
      </c>
      <c r="L170" s="16" t="s">
        <v>106</v>
      </c>
      <c r="M170" s="16" t="s">
        <v>107</v>
      </c>
      <c r="N170" s="16" t="s">
        <v>108</v>
      </c>
      <c r="O170" s="16" t="s">
        <v>109</v>
      </c>
      <c r="P170" s="16" t="s">
        <v>110</v>
      </c>
      <c r="Q170" s="16" t="s">
        <v>111</v>
      </c>
      <c r="S170" s="16" t="s">
        <v>112</v>
      </c>
      <c r="T170" s="16" t="s">
        <v>113</v>
      </c>
    </row>
    <row r="171" customFormat="false" ht="15.8" hidden="false" customHeight="false" outlineLevel="0" collapsed="false">
      <c r="A171" s="10" t="s">
        <v>129</v>
      </c>
      <c r="B171" s="10" t="s">
        <v>88</v>
      </c>
      <c r="C171" s="10" t="s">
        <v>90</v>
      </c>
      <c r="D171" s="11" t="n">
        <v>12</v>
      </c>
      <c r="E171" s="11" t="n">
        <v>0</v>
      </c>
      <c r="G171" s="3" t="n">
        <f aca="false">MATCH(TRUE(),INDEX(ISBLANK(H172:$AMJ172),0,0),0)-1</f>
        <v>1</v>
      </c>
      <c r="H171" s="8" t="s">
        <v>115</v>
      </c>
      <c r="J171" s="3" t="n">
        <f aca="false">MATCH(TRUE(),INDEX(ISBLANK(K172:$AMJ172),0,0),0)-1</f>
        <v>0</v>
      </c>
      <c r="K171" s="8"/>
      <c r="L171" s="17"/>
      <c r="M171" s="13" t="s">
        <v>11</v>
      </c>
      <c r="N171" s="17" t="n">
        <v>1</v>
      </c>
      <c r="O171" s="13" t="s">
        <v>11</v>
      </c>
      <c r="P171" s="3" t="n">
        <f aca="false">MATCH(TRUE(),INDEX(ISBLANK(Q171:$AMJ171),0,0),0)-1</f>
        <v>1</v>
      </c>
      <c r="Q171" s="18" t="n">
        <v>1</v>
      </c>
      <c r="S171" s="3" t="n">
        <f aca="false">MATCH(TRUE(),INDEX(ISBLANK(T172:$AMJ172),0,0),0)-1</f>
        <v>0</v>
      </c>
      <c r="T171" s="8"/>
    </row>
    <row r="172" customFormat="false" ht="15.8" hidden="false" customHeight="false" outlineLevel="0" collapsed="false">
      <c r="A172" s="0"/>
      <c r="B172" s="0"/>
      <c r="C172" s="0"/>
      <c r="G172" s="0"/>
      <c r="H172" s="8" t="s">
        <v>116</v>
      </c>
      <c r="K172" s="8"/>
      <c r="T172" s="8"/>
    </row>
    <row r="173" customFormat="false" ht="15.8" hidden="false" customHeight="false" outlineLevel="0" collapsed="false">
      <c r="A173" s="0"/>
      <c r="B173" s="0"/>
      <c r="C173" s="0"/>
      <c r="G173" s="0"/>
      <c r="H173" s="11" t="n">
        <v>4</v>
      </c>
      <c r="K173" s="8"/>
    </row>
    <row r="174" customFormat="false" ht="41" hidden="false" customHeight="false" outlineLevel="0" collapsed="false">
      <c r="A174" s="16" t="s">
        <v>19</v>
      </c>
      <c r="B174" s="16" t="s">
        <v>98</v>
      </c>
      <c r="C174" s="16" t="s">
        <v>99</v>
      </c>
      <c r="D174" s="16" t="s">
        <v>100</v>
      </c>
      <c r="E174" s="16" t="s">
        <v>101</v>
      </c>
      <c r="G174" s="16" t="s">
        <v>102</v>
      </c>
      <c r="H174" s="16" t="s">
        <v>103</v>
      </c>
      <c r="J174" s="16" t="s">
        <v>104</v>
      </c>
      <c r="K174" s="16" t="s">
        <v>105</v>
      </c>
      <c r="L174" s="16" t="s">
        <v>106</v>
      </c>
      <c r="M174" s="16" t="s">
        <v>107</v>
      </c>
      <c r="N174" s="16" t="s">
        <v>108</v>
      </c>
      <c r="O174" s="16" t="s">
        <v>109</v>
      </c>
      <c r="P174" s="16" t="s">
        <v>110</v>
      </c>
      <c r="Q174" s="16" t="s">
        <v>111</v>
      </c>
      <c r="S174" s="16" t="s">
        <v>112</v>
      </c>
      <c r="T174" s="16" t="s">
        <v>113</v>
      </c>
    </row>
    <row r="175" customFormat="false" ht="15.8" hidden="false" customHeight="false" outlineLevel="0" collapsed="false">
      <c r="A175" s="10" t="s">
        <v>129</v>
      </c>
      <c r="B175" s="10" t="s">
        <v>94</v>
      </c>
      <c r="C175" s="10" t="s">
        <v>96</v>
      </c>
      <c r="D175" s="11" t="n">
        <v>12</v>
      </c>
      <c r="E175" s="11" t="n">
        <v>0</v>
      </c>
      <c r="G175" s="3" t="n">
        <f aca="false">MATCH(TRUE(),INDEX(ISBLANK(H176:$AMJ176),0,0),0)-1</f>
        <v>1</v>
      </c>
      <c r="H175" s="8" t="s">
        <v>115</v>
      </c>
      <c r="J175" s="3" t="n">
        <f aca="false">MATCH(TRUE(),INDEX(ISBLANK(K176:$AMJ176),0,0),0)-1</f>
        <v>0</v>
      </c>
      <c r="K175" s="8"/>
      <c r="L175" s="17"/>
      <c r="M175" s="13" t="s">
        <v>11</v>
      </c>
      <c r="N175" s="17" t="n">
        <v>1</v>
      </c>
      <c r="O175" s="13" t="s">
        <v>11</v>
      </c>
      <c r="P175" s="3" t="n">
        <f aca="false">MATCH(TRUE(),INDEX(ISBLANK(Q175:$AMJ175),0,0),0)-1</f>
        <v>1</v>
      </c>
      <c r="Q175" s="18" t="n">
        <v>1</v>
      </c>
      <c r="S175" s="3" t="n">
        <f aca="false">MATCH(TRUE(),INDEX(ISBLANK(T176:$AMJ176),0,0),0)-1</f>
        <v>0</v>
      </c>
      <c r="T175" s="8"/>
    </row>
    <row r="176" customFormat="false" ht="15.8" hidden="false" customHeight="false" outlineLevel="0" collapsed="false">
      <c r="A176" s="0"/>
      <c r="B176" s="0"/>
      <c r="C176" s="0"/>
      <c r="G176" s="0"/>
      <c r="H176" s="8" t="s">
        <v>116</v>
      </c>
      <c r="K176" s="8"/>
      <c r="T176" s="8"/>
    </row>
    <row r="177" customFormat="false" ht="15.8" hidden="false" customHeight="false" outlineLevel="0" collapsed="false">
      <c r="A177" s="0"/>
      <c r="B177" s="0"/>
      <c r="C177" s="0"/>
      <c r="G177" s="0"/>
      <c r="H177" s="11" t="n">
        <v>4</v>
      </c>
      <c r="K177" s="8"/>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conditionalFormatting sqref="O7 P10 O15 O19 O23 P26 O31 O35 P38 O43 O47 O51 P54 O59 O63 P66 P82 O67 O71 O75 O79 O83 O87 O91 O95 O99 O103 O107 P110 O115 O119 P122 O127 O131 O135 O139 O143 O147 O151 P154 O159 O163 O167 P170 O175">
    <cfRule type="expression" priority="4" aboveAverage="0" equalAverage="0" bottom="0" percent="0" rank="0" text="" dxfId="0">
      <formula>ISBLANK(N7)</formula>
    </cfRule>
  </conditionalFormatting>
  <conditionalFormatting sqref="O11 O27 O39 O55 O111 O123 O155 O171">
    <cfRule type="expression" priority="5" aboveAverage="0" equalAverage="0" bottom="0" percent="0" rank="0" text="" dxfId="0">
      <formula>ISBLANK(N11)</formula>
    </cfRule>
  </conditionalFormatting>
  <conditionalFormatting sqref="M7 M11 M15 M19 M23 M27 M31 M35 M39 M43 M47 M51 M55 M59 M63 M67 M71 M75 M79 M83 M87 M91 M95 M99 M103 M107 M111 M115 M119 M123 M127 M131 M135 M139 M143 M147 M151 M155 M159 M163 M167 M171 M175">
    <cfRule type="expression" priority="6" aboveAverage="0" equalAverage="0" bottom="0" percent="0" rank="0" text="" dxfId="0">
      <formula>OR(ISBLANK(L7),L7=0)</formula>
    </cfRule>
  </conditionalFormatting>
  <conditionalFormatting sqref="P11 P27 P39 P55 P111 P123 P155 P171">
    <cfRule type="cellIs" priority="7" operator="equal" aboveAverage="0" equalAverage="0" bottom="0" percent="0" rank="0" text="" dxfId="1">
      <formula>0</formula>
    </cfRule>
  </conditionalFormatting>
  <conditionalFormatting sqref="P7 P15 P19 P23 P31 P35 P43 P47 P51 P59 P63 P67 P71 P75 P79 P83 P87 P91 P95 P99 P103 P107 P115 P119 P127 P131 P135 P139 P143 P147 P151 P159 P163 P167 P175">
    <cfRule type="cellIs" priority="8" operator="equal" aboveAverage="0" equalAverage="0" bottom="0" percent="0" rank="0" text="" dxfId="1">
      <formula>0</formula>
    </cfRule>
  </conditionalFormatting>
  <dataValidations count="1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M7 O7 M11 O11 M15 O15 M19 O19 M23 O23 M27 O27 M31 O31 M35 O35 M39 O39 M43 O43 M47 O47 M51 O51 M55 O55 M59 O59 M63 O63 M67 O67 M71 O71 M75 O75 M79 O79 M83 O83 M87 O87 M91 O91 M95 O95 M99 O99 M103 O103 M107 O107 M111 O111 M115 O115 M119 O119 M123 O123 M127 O127 M131 O131 M135 O135 M139 O139 M143 O143 M147 O147 M151 O151 M155 O155 M159 O159 M163 O163 M167 O167 M171 O171 M175 O175" type="list">
      <formula1>Misc!$B$1:$B$2</formula1>
      <formula2>0</formula2>
    </dataValidation>
    <dataValidation allowBlank="false" operator="greaterThan" showDropDown="false" showErrorMessage="true" showInputMessage="false" sqref="D7 D11 D15 D19 D23 D27 D31 D35 D39 D43 D47 D51 D55 D59 D63 D67 D71 D75 D79 D83 D87 D91 D95 D99 D103 D107 D111 D115 D119 D123 D127 D131 D135 D139 D143 D147 D151 D155 D159 D163 D167 D171 D175" type="decimal">
      <formula1>0</formula1>
      <formula2>0</formula2>
    </dataValidation>
    <dataValidation allowBlank="true" operator="between" showDropDown="false" showErrorMessage="true" showInputMessage="false" sqref="E7 E11 E15 E19 E23 E27 E31 E35 E39 E43 E47 E51 E55 E59 E63 E67 E71 E75 E79 E83 E87 E91 E95 E99 E103 E107 E111 E115 E119 E123 E127 E131 E135 E139 E143 E147 E151 E155 E159 E163 E167 E171 E175" type="decimal">
      <formula1>0</formula1>
      <formula2>G4</formula2>
    </dataValidation>
    <dataValidation allowBlank="false" operator="equal" showDropDown="false" showErrorMessage="true" showInputMessage="false" sqref="G6:H6 A7 A8:C8 G8:G10 A9 C9 H10 A11 A12:C12 G12:G14 A13 C13 H14 A15 A16:C16 G16:G18 A17 C17 H18 A19 A20:C20 G20:G22 A21 C21 H22 A23 A24:C24 G24:G26 A25 C25 H26 A27 A28:C28 G28:G30 A29 C29 H30 A31 A32:C32 G32:G34 A33 C33 H34 A35 A36:C36 G36:G38 A37 C37 H38 A39 A40:C40 G40:G42 A41 C41 H42 A43 A44:C44 G44:G46 A45 C45 H46 A47 A48:C48 G48:G50 A49 C49 H50 A51 A52:C52 G52:G54 A53 C53 H54 A55 A56:C56 G56:G58 A57 C57 H58 A59 A60:C60 G60:G62 A61 C61 H62 A63 A64:C64 G64:G66 A65 C65 H66 A67 A68:C68 G68:G70 A69 C69 H70 A71 A72:C72 G72:G74 A73 C73 H74 A75 A76:C76 G76:G78 A77 C77 H78 A79 A80:C80 G80:G82 A81 C81 H82 A83 A84:C84 G84:G86 A85 C85 H86 A87 A88:C88 G88:G90 A89 C89 H90 A91 A92:C92 G92:G94 A93 C93 H94 A95 A96:C96 G96:G98 A97 C97 H98 A99 A100:C100 G100:G102 A101 C101 H102 A103 A104:C104 G104:G106 A105 C105 H106 A107 A108:C108 G108:G110 A109 C109 H110 A111 A112:C112 G112:G114 A113 C113 H114 A115 A116:C116 G116:G118 A117 C117 H118 A119 A120:C120 G120:G122 A121 C121 H122 A123 A124:C124 G124:G126 A125 C125 H126 A127 A128:C128 G128:G130 A129 C129 H130 A131 A132:C132 G132:G134 A133 C133 H134 A135 A136:C136 G136:G138 A137 C137 H138 A139 A140:C140 G140:G142 A141 C141 H142 A143 A144:C144 G144:G146 A145 C145 H146 A147 A148:C148 G148:G150 A149 C149 H150 A151 A152:C152 G152:G154 A153 C153 H154 A155 A156:C156 G156:G158 A157 C157 H158 A159 A160:C160 G160:G162 A161 C161 H162 A163 A164:C164 G164:G166 A165 C165 H166 A167 A168:C168 G168:G170 A169 C169 H170 A171 A172:C172 G172:G174 A173 C173 H174 A175 A176:C176 G176:G177 A177 C177" type="none">
      <formula1>OFFSET(INDIRECT(Misc!$A$8&amp;"A2"),0,0,INDIRECT(Misc!$A$5&amp;"B7"),1)</formula1>
      <formula2>0</formula2>
    </dataValidation>
    <dataValidation allowBlank="true" operator="equal" showDropDown="false" showErrorMessage="true" showInputMessage="false" sqref="B7:C7 B11:C11 B15:C15 B19:C19 B23:C23 B27:C27 B31:C31 B35:C35 B39:C39 B43:C43 B47:C47 B51:C51 B55:C55 B59:C59 B63:C63 B67:C67 B71:C71 B75:C75 B79:C79 B83:C83 B87:C87 B91:C91 B95:C95 B99:C99 B103:C103 B107:C107 B111:C111 B115:C115 B119:C119 B123:C123 B127:C127 B131:C131 B135:C135 B139:C139 B143:C143 B147:C147 B151:C151 B155:C155 B159:C159 B163:C163 B167:C167 B171:C171 B175:C175" type="list">
      <formula1>OFFSET(States!$A$7,0,0,States!$B$4)</formula1>
      <formula2>0</formula2>
    </dataValidation>
    <dataValidation allowBlank="true" operator="greaterThanOrEqual" showDropDown="false" showErrorMessage="true" showInputMessage="false" sqref="H9 H13 H17 H21 H25 H29 H33 H37 H41 H45 H49 H53 H57 H61 H65 H69 H73 H77 H81 H85 H89 H93 H97 H101 H105 H109 H113 H117 H121 H125 H129 H133 H137 H141 H145 H149 H153 H157 H161 H165 H169 H173 H177" type="decimal">
      <formula1>0</formula1>
      <formula2>0</formula2>
    </dataValidation>
    <dataValidation allowBlank="true" operator="equal" showDropDown="false" showErrorMessage="true" showInputMessage="false" sqref="H8 H12 H16 H20 H24 H28 H32 H36 H40 H44 H48 H52 H56 H60 H64 H68 H72 H76 H80 H84 H88 H92 H96 H100 H104 H108 H112 H116 H120 H124 H128 H132 H136 H140 H144 H148 H152 H156 H160 H164 H168 H172 H176" type="list">
      <formula1>Misc!$C$3:$C$8</formula1>
      <formula2>0</formula2>
    </dataValidation>
    <dataValidation allowBlank="true" operator="equal" showDropDown="false" showErrorMessage="true" showInputMessage="false" sqref="H7 H11 H15 H19 H23 H27 H31 H35 H39 H43 H47 H51 H55 H59 H63 H67 H71 H75 H79 H83 H87 H91 H95 H99 H103 H107 H111 H115 H119 H123 H127 H131 H135 H139 H143 H147 H151 H155 H159 H163 H167 H171 H175" type="list">
      <formula1>"age,tenure,time in state"</formula1>
      <formula2>0</formula2>
    </dataValidation>
    <dataValidation allowBlank="true" operator="equal" showDropDown="false" showErrorMessage="true" showInputMessage="false" sqref="K8 K12 K16 K20 K24 K28 K32 K36 K40 K44 K48 K52 K56 K60 K64 K68 K72 K76 K80 K84 K88 K92 K96 K100 K104 K108 K112 K116 K120 K124 K128 K132 K136 K140 K144 K148 K152 K156 K160 K164 K168 K172 K176" type="list">
      <formula1>Misc!$C$1:$C$4</formula1>
      <formula2>0</formula2>
    </dataValidation>
    <dataValidation allowBlank="true" operator="equal" showDropDown="false" showErrorMessage="true" showInputMessage="false" sqref="T7 K11 T11 T15 T19 T23 K27 T27 T31 T35 K39 T39 T43 T47 T51 K55 T55 T59 T63 K67 T67 T71 T75 T79 K83 T83 T87 T91 T95 T99 T103 T107 K111 T111 T115 T119 K123 T123 T127 T131 T135 T139 T143 T147 T151 K155 T155 T159 T163 T167 K171 T171 T175" type="list">
      <formula1>INDEX(OFFSET(Attributes!$A$7,0,0,Attributes!$B$4*3-2),SMALL(IF(ISTEXT(OFFSET(Attributes!$A$7,0,0,Attributes!$B$4*3-2)),ROW(OFFSET(Attributes!$A$7,0,0,Attributes!$B$4*3-2))-ROW(Attributes!$A$6),""),ROW(INDIRECT("1:"&amp;Attributes!$B$4))))</formula1>
      <formula2>0</formula2>
    </dataValidation>
    <dataValidation allowBlank="true" operator="greaterThanOrEqual" showDropDown="false" showErrorMessage="true" showInputMessage="false" sqref="L7 N7 L11 N11 L15 N15 L19 N19 L23 N23 L27 N27 L31 N31 L35 N35 L39 N39 L43 N43 L47 N47 L51 N51 L55 N55 L59 N59 L63 N63 L67 N67 L71 N71 L75 N75 L79 N79 L83 N83 L87 N87 L91 N91 L95 N95 L99 N99 L103 N103 L107 N107 L111 N111 L115 N115 L119 N119 L123 N123 L127 N127 L131 N131 L135 N135 L139 N139 L143 N143 L147 N147 L151 N151 L155 N155 L159 N159 L163 N163 L167 N167 L171 N171 L175 N175" type="whole">
      <formula1>0</formula1>
      <formula2>0</formula2>
    </dataValidation>
    <dataValidation allowBlank="true" operator="between" showDropDown="false" showErrorMessage="true" showInputMessage="false" sqref="Q7 Q11 Q15 Q19 Q23 Q27 Q31 Q35 Q39 Q43 Q47 Q51 Q55 Q59 Q63 Q67 Q71 Q75 Q79 Q83 Q87 Q91 Q95 Q99 Q103 Q107 Q111 Q115 Q119 Q123 Q127 Q131 Q135 Q139 Q143 Q147 Q151 Q155 Q159 Q163 Q167 Q171 Q175" type="decimal">
      <formula1>0</formula1>
      <formula2>1</formula2>
    </dataValidation>
    <dataValidation allowBlank="true" operator="equal" showDropDown="false" showErrorMessage="true" showInputMessage="false" sqref="T8 T12 T16 T20 T24 T28 T32 T36 T40 T44 T48 T52 T56 T60 T64 T68 T72 T76 T80 T84 T88 T92 T96 T100 T104 T108 T112 T116 T120 T124 T128 T132 T136 T140 T144 T148 T152 T156 T160 T164 T168 T172 T176" type="list">
      <formula1>OFFSET(INDIRECT(Misc!$A$6&amp;"F1"),MATCH(M7,OFFSET(INDIRECT(Misc!$A$6&amp;"A2"),0,0,INDIRECT(Misc!$A$5&amp;"B5"),1),0),0,1,OFFSET(INDIRECT(Misc!$A$6&amp;"E1"),MATCH(M7,OFFSET(INDIRECT(Misc!$A$6&amp;"A2"),0,0,INDIRECT(Misc!$A$5&amp;"B5"),1),0),0))</formula1>
      <formula2>0</formula2>
    </dataValidation>
    <dataValidation allowBlank="true" operator="equal" showDropDown="false" showErrorMessage="true" showInputMessage="false" sqref="K7 K15 K19 K23 K31 K35 K43 K47 K51 K59 K63 K71 K75 K79 K87 K91 K95 K99 K103 K107 K115 K119 K127 K131 K135 K139 K143 K147 K151 K159 K163 K167 K175"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H7" activeCellId="0" sqref="H7"/>
    </sheetView>
  </sheetViews>
  <sheetFormatPr defaultRowHeight="12.8" zeroHeight="false" outlineLevelRow="0" outlineLevelCol="0"/>
  <cols>
    <col collapsed="false" customWidth="true" hidden="false" outlineLevel="0" max="1" min="1" style="0" width="19.72"/>
    <col collapsed="false" customWidth="true" hidden="false" outlineLevel="0" max="4" min="2" style="0" width="8.67"/>
    <col collapsed="false" customWidth="true" hidden="false" outlineLevel="0" max="5" min="5" style="0" width="23.1"/>
    <col collapsed="false" customWidth="true" hidden="false" outlineLevel="0" max="6" min="6" style="0" width="8.67"/>
    <col collapsed="false" customWidth="true" hidden="false" outlineLevel="0" max="7" min="7" style="0" width="19.35"/>
    <col collapsed="false" customWidth="true" hidden="false" outlineLevel="0" max="8" min="8" style="0" width="23.1"/>
    <col collapsed="false" customWidth="true" hidden="false" outlineLevel="0" max="9" min="9" style="0" width="8.67"/>
    <col collapsed="false" customWidth="true" hidden="false" outlineLevel="0" max="10" min="10" style="0" width="19.35"/>
    <col collapsed="false" customWidth="true" hidden="false" outlineLevel="0" max="11" min="11" style="0" width="16.3"/>
    <col collapsed="false" customWidth="true" hidden="false" outlineLevel="0" max="1025" min="12" style="0" width="8.67"/>
  </cols>
  <sheetData>
    <row r="1" customFormat="false" ht="15" hidden="false" customHeight="false" outlineLevel="0" collapsed="false">
      <c r="A1" s="1" t="s">
        <v>130</v>
      </c>
      <c r="B1" s="3"/>
    </row>
    <row r="2" customFormat="false" ht="12.8" hidden="false" customHeight="false" outlineLevel="0" collapsed="false">
      <c r="A2" s="3"/>
      <c r="B2" s="3"/>
    </row>
    <row r="3" customFormat="false" ht="12.8" hidden="false" customHeight="false" outlineLevel="0" collapsed="false">
      <c r="A3" s="3" t="s">
        <v>131</v>
      </c>
      <c r="B3" s="8" t="n">
        <v>1000</v>
      </c>
      <c r="E3" s="0" t="s">
        <v>132</v>
      </c>
      <c r="F3" s="8" t="n">
        <v>10</v>
      </c>
      <c r="H3" s="0" t="s">
        <v>133</v>
      </c>
      <c r="I3" s="8" t="n">
        <v>1000</v>
      </c>
    </row>
    <row r="4" customFormat="false" ht="12.8" hidden="false" customHeight="false" outlineLevel="0" collapsed="false">
      <c r="A4" s="3" t="s">
        <v>134</v>
      </c>
      <c r="B4" s="3" t="n">
        <f aca="true">IFERROR(MATCH(TRUE(),INDEX(ISBLANK(OFFSET(A7,0,0,B3)),0,0),0)-1,B3)</f>
        <v>0</v>
      </c>
      <c r="E4" s="0" t="s">
        <v>135</v>
      </c>
      <c r="F4" s="3" t="n">
        <f aca="true">IFERROR(MATCH(TRUE(),INDEX(ISBLANK(OFFSET(E7,0,0,F3)),0,0),0)-1,F3)</f>
        <v>2</v>
      </c>
      <c r="H4" s="0" t="s">
        <v>136</v>
      </c>
      <c r="I4" s="3" t="n">
        <f aca="true">IFERROR(MATCH(TRUE(),INDEX(ISBLANK(OFFSET(H7,0,0,I3)),0,0),0)-1,I3)</f>
        <v>7</v>
      </c>
    </row>
    <row r="6" customFormat="false" ht="13.8" hidden="false" customHeight="false" outlineLevel="0" collapsed="false">
      <c r="A6" s="9" t="s">
        <v>137</v>
      </c>
      <c r="C6" s="0" t="s">
        <v>20</v>
      </c>
      <c r="E6" s="9" t="s">
        <v>138</v>
      </c>
      <c r="H6" s="9" t="s">
        <v>139</v>
      </c>
      <c r="I6" s="9"/>
      <c r="J6" s="9" t="s">
        <v>140</v>
      </c>
      <c r="K6" s="9" t="s">
        <v>141</v>
      </c>
    </row>
    <row r="7" customFormat="false" ht="13.8" hidden="false" customHeight="false" outlineLevel="0" collapsed="false">
      <c r="A7" s="10"/>
      <c r="C7" s="3" t="e">
        <f aca="true">MATCH($A7,OFFSET(INDIRECT([2]misc!$a$7&amp;"A2"),0,0,INDIRECT([2]misc!$a$5&amp;"B6"),1),0)</f>
        <v>#NAME?</v>
      </c>
      <c r="E7" s="8" t="s">
        <v>142</v>
      </c>
      <c r="H7" s="10" t="s">
        <v>143</v>
      </c>
      <c r="J7" s="0" t="n">
        <f aca="false">MATCH(TRUE(),INDEX(ISBLANK(K7:$AMJ7),0,0),0)-1</f>
        <v>2</v>
      </c>
      <c r="K7" s="8" t="s">
        <v>144</v>
      </c>
      <c r="L7" s="8" t="s">
        <v>145</v>
      </c>
      <c r="M7" s="8"/>
      <c r="N7" s="8"/>
    </row>
    <row r="8" customFormat="false" ht="13.8" hidden="false" customHeight="false" outlineLevel="0" collapsed="false">
      <c r="A8" s="10"/>
      <c r="C8" s="3" t="e">
        <f aca="true">MATCH($A8,OFFSET(INDIRECT([2]misc!$a$7&amp;"A2"),0,0,INDIRECT([2]misc!$a$5&amp;"B6"),1),0)</f>
        <v>#NAME?</v>
      </c>
      <c r="E8" s="8" t="s">
        <v>146</v>
      </c>
      <c r="H8" s="10" t="s">
        <v>147</v>
      </c>
      <c r="J8" s="0" t="n">
        <f aca="false">MATCH(TRUE(),INDEX(ISBLANK(K8:$AMJ8),0,0),0)-1</f>
        <v>2</v>
      </c>
      <c r="K8" s="8" t="s">
        <v>148</v>
      </c>
      <c r="L8" s="8" t="s">
        <v>148</v>
      </c>
      <c r="M8" s="8"/>
      <c r="N8" s="8"/>
    </row>
    <row r="9" customFormat="false" ht="13.8" hidden="false" customHeight="false" outlineLevel="0" collapsed="false">
      <c r="A9" s="10"/>
      <c r="C9" s="3" t="e">
        <f aca="true">MATCH($A9,OFFSET(INDIRECT([2]misc!$a$7&amp;"A2"),0,0,INDIRECT([2]misc!$a$5&amp;"B6"),1),0)</f>
        <v>#NAME?</v>
      </c>
      <c r="E9" s="8"/>
      <c r="H9" s="10" t="s">
        <v>149</v>
      </c>
      <c r="J9" s="0" t="n">
        <f aca="false">MATCH(TRUE(),INDEX(ISBLANK(K9:$AMJ9),0,0),0)-1</f>
        <v>1</v>
      </c>
      <c r="K9" s="8" t="s">
        <v>150</v>
      </c>
      <c r="L9" s="8"/>
      <c r="M9" s="8"/>
      <c r="N9" s="8"/>
    </row>
    <row r="10" customFormat="false" ht="13.8" hidden="false" customHeight="false" outlineLevel="0" collapsed="false">
      <c r="A10" s="10"/>
      <c r="C10" s="3" t="e">
        <f aca="true">MATCH($A10,OFFSET(INDIRECT([2]misc!$a$7&amp;"A2"),0,0,INDIRECT([2]misc!$a$5&amp;"B6"),1),0)</f>
        <v>#NAME?</v>
      </c>
      <c r="E10" s="8"/>
      <c r="H10" s="10" t="s">
        <v>151</v>
      </c>
      <c r="J10" s="0" t="n">
        <f aca="false">MATCH(TRUE(),INDEX(ISBLANK(K10:$AMJ10),0,0),0)-1</f>
        <v>1</v>
      </c>
      <c r="K10" s="8" t="s">
        <v>151</v>
      </c>
      <c r="L10" s="8"/>
      <c r="M10" s="8"/>
      <c r="N10" s="8"/>
    </row>
    <row r="11" customFormat="false" ht="13.8" hidden="false" customHeight="false" outlineLevel="0" collapsed="false">
      <c r="E11" s="8"/>
      <c r="H11" s="10" t="s">
        <v>152</v>
      </c>
      <c r="J11" s="0" t="n">
        <f aca="false">MATCH(TRUE(),INDEX(ISBLANK(K11:$AMJ11),0,0),0)-1</f>
        <v>1</v>
      </c>
      <c r="K11" s="8" t="s">
        <v>152</v>
      </c>
      <c r="L11" s="8"/>
      <c r="M11" s="8"/>
      <c r="N11" s="8"/>
    </row>
    <row r="12" customFormat="false" ht="13.8" hidden="false" customHeight="false" outlineLevel="0" collapsed="false">
      <c r="E12" s="8"/>
      <c r="H12" s="10" t="s">
        <v>144</v>
      </c>
      <c r="J12" s="0" t="n">
        <f aca="false">MATCH(TRUE(),INDEX(ISBLANK(K12:$AMJ12),0,0),0)-1</f>
        <v>1</v>
      </c>
      <c r="K12" s="8" t="s">
        <v>144</v>
      </c>
      <c r="L12" s="8"/>
      <c r="M12" s="8"/>
      <c r="N12" s="8"/>
    </row>
    <row r="13" customFormat="false" ht="13.8" hidden="false" customHeight="false" outlineLevel="0" collapsed="false">
      <c r="E13" s="8"/>
      <c r="H13" s="10" t="s">
        <v>145</v>
      </c>
      <c r="J13" s="0" t="n">
        <f aca="false">MATCH(TRUE(),INDEX(ISBLANK(K13:$AMJ13),0,0),0)-1</f>
        <v>1</v>
      </c>
      <c r="K13" s="8" t="s">
        <v>145</v>
      </c>
      <c r="L13" s="8"/>
      <c r="M13" s="8"/>
      <c r="N13" s="8"/>
    </row>
  </sheetData>
  <conditionalFormatting sqref="B3 I3 F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4">
    <dataValidation allowBlank="false" operator="greaterThan" showDropDown="false" showErrorMessage="true" showInputMessage="false" sqref="B3 F3 I3" type="whole">
      <formula1>0</formula1>
      <formula2>0</formula2>
    </dataValidation>
    <dataValidation allowBlank="false" operator="equal" showDropDown="false" showErrorMessage="true" showInputMessage="false" sqref="H7:H13" type="none">
      <formula1>OFFSET(INDIRECT(Misc!$A$8&amp;"A2"),0,0,INDIRECT(Misc!$A$5&amp;"B7"),1)</formula1>
      <formula2>0</formula2>
    </dataValidation>
    <dataValidation allowBlank="false" operator="equal" showDropDown="false" showErrorMessage="true" showInputMessage="false" sqref="A7:A10 K7:N13" type="list">
      <formula1>OFFSET(INDIRECT(Misc!$A$7&amp;"A2"),0,0,INDIRECT(Misc!$A$5&amp;"B6"),1)</formula1>
      <formula2>0</formula2>
    </dataValidation>
    <dataValidation allowBlank="true" operator="equal" showDropDown="false" showErrorMessage="true" showInputMessage="false" sqref="E7:E13"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RowHeight="12.8" zeroHeight="false" outlineLevelRow="0" outlineLevelCol="0"/>
  <cols>
    <col collapsed="false" customWidth="true" hidden="false" outlineLevel="0" max="1" min="1" style="0" width="24.35"/>
    <col collapsed="false" customWidth="true" hidden="false" outlineLevel="0" max="2" min="2" style="0" width="12.27"/>
    <col collapsed="false" customWidth="true" hidden="false" outlineLevel="0" max="1025" min="3" style="0" width="8.67"/>
  </cols>
  <sheetData>
    <row r="1" customFormat="false" ht="15" hidden="false" customHeight="false" outlineLevel="0" collapsed="false">
      <c r="A1" s="1" t="s">
        <v>153</v>
      </c>
    </row>
    <row r="3" customFormat="false" ht="12.8" hidden="false" customHeight="false" outlineLevel="0" collapsed="false">
      <c r="A3" s="0" t="s">
        <v>154</v>
      </c>
      <c r="B3" s="19" t="s">
        <v>15</v>
      </c>
    </row>
    <row r="4" customFormat="false" ht="12.8" hidden="false" customHeight="false" outlineLevel="0" collapsed="false">
      <c r="A4" s="0" t="s">
        <v>155</v>
      </c>
      <c r="B4" s="2" t="s">
        <v>156</v>
      </c>
    </row>
    <row r="5" customFormat="false" ht="12.8" hidden="false" customHeight="false" outlineLevel="0" collapsed="false">
      <c r="A5" s="3" t="s">
        <v>157</v>
      </c>
      <c r="B5" s="2" t="n">
        <v>1</v>
      </c>
    </row>
    <row r="6" customFormat="false" ht="12.8" hidden="false" customHeight="false" outlineLevel="0" collapsed="false">
      <c r="A6" s="0" t="s">
        <v>158</v>
      </c>
      <c r="B6" s="2" t="n">
        <v>10</v>
      </c>
    </row>
    <row r="7" customFormat="false" ht="12.8" hidden="false" customHeight="false" outlineLevel="0" collapsed="false">
      <c r="A7" s="0" t="s">
        <v>159</v>
      </c>
      <c r="B7" s="19" t="s">
        <v>15</v>
      </c>
    </row>
    <row r="8" customFormat="false" ht="12.8" hidden="false" customHeight="false" outlineLevel="0" collapsed="false">
      <c r="A8" s="0" t="s">
        <v>160</v>
      </c>
      <c r="B8" s="2" t="n">
        <v>9</v>
      </c>
    </row>
    <row r="9" customFormat="false" ht="12.8" hidden="false" customHeight="false" outlineLevel="0" collapsed="false">
      <c r="A9" s="0" t="s">
        <v>161</v>
      </c>
      <c r="B9" s="19" t="s">
        <v>15</v>
      </c>
    </row>
    <row r="10" customFormat="false" ht="23.85" hidden="false" customHeight="false" outlineLevel="0" collapsed="false">
      <c r="A10" s="20" t="s">
        <v>162</v>
      </c>
      <c r="B10" s="2" t="n">
        <v>11</v>
      </c>
    </row>
    <row r="12" customFormat="false" ht="12.8" hidden="false" customHeight="false" outlineLevel="0" collapsed="false">
      <c r="A12" s="0" t="s">
        <v>163</v>
      </c>
      <c r="B12" s="8" t="n">
        <v>100</v>
      </c>
    </row>
    <row r="13" customFormat="false" ht="12.8" hidden="false" customHeight="false" outlineLevel="0" collapsed="false">
      <c r="A13" s="0" t="s">
        <v>164</v>
      </c>
      <c r="B13" s="0" t="n">
        <f aca="true">IFERROR(MATCH(TRUE(),INDEX(ISBLANK(OFFSET(A16,0,0,B12+1)),0,0),0)-1,B12)</f>
        <v>7</v>
      </c>
    </row>
    <row r="15" customFormat="false" ht="12.8" hidden="false" customHeight="false" outlineLevel="0" collapsed="false">
      <c r="A15" s="0" t="s">
        <v>165</v>
      </c>
      <c r="B15" s="0" t="s">
        <v>138</v>
      </c>
    </row>
    <row r="16" customFormat="false" ht="12.8" hidden="false" customHeight="false" outlineLevel="0" collapsed="false">
      <c r="A16" s="2" t="n">
        <v>2</v>
      </c>
      <c r="B16" s="8" t="s">
        <v>22</v>
      </c>
    </row>
    <row r="17" customFormat="false" ht="12.8" hidden="false" customHeight="false" outlineLevel="0" collapsed="false">
      <c r="A17" s="2" t="n">
        <v>3</v>
      </c>
      <c r="B17" s="8" t="s">
        <v>33</v>
      </c>
    </row>
    <row r="18" customFormat="false" ht="12.8" hidden="false" customHeight="false" outlineLevel="0" collapsed="false">
      <c r="A18" s="2" t="n">
        <v>4</v>
      </c>
      <c r="B18" s="8" t="s">
        <v>36</v>
      </c>
    </row>
    <row r="19" customFormat="false" ht="12.8" hidden="false" customHeight="false" outlineLevel="0" collapsed="false">
      <c r="A19" s="2" t="n">
        <v>5</v>
      </c>
      <c r="B19" s="8" t="s">
        <v>39</v>
      </c>
    </row>
    <row r="20" customFormat="false" ht="12.8" hidden="false" customHeight="false" outlineLevel="0" collapsed="false">
      <c r="A20" s="2" t="n">
        <v>6</v>
      </c>
      <c r="B20" s="8" t="s">
        <v>42</v>
      </c>
    </row>
    <row r="21" customFormat="false" ht="13.8" hidden="false" customHeight="false" outlineLevel="0" collapsed="false">
      <c r="A21" s="2" t="n">
        <v>7</v>
      </c>
      <c r="B21" s="8" t="s">
        <v>28</v>
      </c>
    </row>
    <row r="22" customFormat="false" ht="13.8" hidden="false" customHeight="false" outlineLevel="0" collapsed="false">
      <c r="A22" s="2" t="n">
        <v>8</v>
      </c>
      <c r="B22" s="8" t="s">
        <v>31</v>
      </c>
    </row>
  </sheetData>
  <conditionalFormatting sqref="B4">
    <cfRule type="expression" priority="2" aboveAverage="0" equalAverage="0" bottom="0" percent="0" rank="0" text="" dxfId="0">
      <formula>Snapshot!$B$3="NO"</formula>
    </cfRule>
  </conditionalFormatting>
  <conditionalFormatting sqref="B12">
    <cfRule type="expression" priority="3" aboveAverage="0" equalAverage="0" bottom="0" percent="0" rank="0" text="" dxfId="0">
      <formula>$B12=$B13</formula>
    </cfRule>
    <cfRule type="expression" priority="4" aboveAverage="0" equalAverage="0" bottom="0" percent="0" rank="0" text="" dxfId="1">
      <formula>$B12*0.95&lt;=$B13</formula>
    </cfRule>
  </conditionalFormatting>
  <dataValidations count="6">
    <dataValidation allowBlank="false" operator="equal" showDropDown="false" showErrorMessage="true" showInputMessage="false" sqref="B3 B7 B9" type="list">
      <formula1>Misc!$B$1:$B$2</formula1>
      <formula2>0</formula2>
    </dataValidation>
    <dataValidation allowBlank="true" operator="greaterThan" showDropDown="false" showErrorMessage="true" showInputMessage="false" sqref="A16:A22" type="whole">
      <formula1>0</formula1>
      <formula2>0</formula2>
    </dataValidation>
    <dataValidation allowBlank="false" operator="greaterThan" showDropDown="false" showErrorMessage="true" showInputMessage="false" sqref="B5:B6 B8 B10" type="whole">
      <formula1>0</formula1>
      <formula2>0</formula2>
    </dataValidation>
    <dataValidation allowBlank="false" operator="greaterThan" showDropDown="false" showErrorMessage="true" showInputMessage="false" sqref="B12" type="whole">
      <formula1>0</formula1>
      <formula2>0</formula2>
    </dataValidation>
    <dataValidation allowBlank="false" operator="equal" showDropDown="false" showErrorMessage="true" showInputMessage="false" sqref="B16:B20" type="list">
      <formula1>INDEX(OFFSET(Attributes!$A$7,0,0,Attributes!$B$4*3-2),SMALL(IF(ISTEXT(OFFSET(Attributes!$A$7,0,0,Attributes!$B$4*3-2)),ROW(OFFSET(Attributes!$A$7,0,0,Attributes!$B$4*3-2))-ROW(Attributes!$A$6),""),ROW(INDIRECT("1:"&amp;Attributes!$B$4))))</formula1>
      <formula2>0</formula2>
    </dataValidation>
    <dataValidation allowBlank="false" operator="equal" showDropDown="false" showErrorMessage="true" showInputMessage="false" sqref="B21:B22"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zeroHeight="false" outlineLevelRow="0" outlineLevelCol="0"/>
  <cols>
    <col collapsed="false" customWidth="true" hidden="false" outlineLevel="0" max="1" min="1" style="0" width="13.65"/>
    <col collapsed="false" customWidth="true" hidden="false" outlineLevel="0" max="2" min="2" style="0" width="10.65"/>
    <col collapsed="false" customWidth="true" hidden="false" outlineLevel="0" max="1025" min="3" style="0" width="8.21"/>
  </cols>
  <sheetData>
    <row r="1" customFormat="false" ht="15" hidden="false" customHeight="false" outlineLevel="0" collapsed="false">
      <c r="A1" s="21" t="s">
        <v>166</v>
      </c>
      <c r="B1" s="21"/>
    </row>
    <row r="3" customFormat="false" ht="12.8" hidden="false" customHeight="false" outlineLevel="0" collapsed="false">
      <c r="A3" s="0" t="s">
        <v>167</v>
      </c>
      <c r="B3" s="22" t="s">
        <v>11</v>
      </c>
    </row>
    <row r="4" customFormat="false" ht="12.8" hidden="false" customHeight="false" outlineLevel="0" collapsed="false">
      <c r="A4" s="0" t="s">
        <v>168</v>
      </c>
      <c r="B4" s="19" t="s">
        <v>169</v>
      </c>
    </row>
    <row r="6" customFormat="false" ht="12.8" hidden="false" customHeight="false" outlineLevel="0" collapsed="false">
      <c r="A6" s="0" t="s">
        <v>170</v>
      </c>
      <c r="B6" s="8" t="n">
        <v>1000</v>
      </c>
    </row>
    <row r="7" customFormat="false" ht="12.8" hidden="false" customHeight="false" outlineLevel="0" collapsed="false">
      <c r="A7" s="0" t="s">
        <v>171</v>
      </c>
      <c r="B7" s="3" t="n">
        <f aca="true">IFERROR(MATCH(TRUE(),INDEX(ISBLANK(OFFSET(B9,0,0,B6)),0,0),0)-1,B6)</f>
        <v>48</v>
      </c>
    </row>
    <row r="9" customFormat="false" ht="13.8" hidden="false" customHeight="false" outlineLevel="0" collapsed="false">
      <c r="A9" s="0" t="s">
        <v>172</v>
      </c>
      <c r="B9" s="10" t="s">
        <v>49</v>
      </c>
    </row>
    <row r="10" customFormat="false" ht="13.8" hidden="false" customHeight="false" outlineLevel="0" collapsed="false">
      <c r="B10" s="10" t="s">
        <v>50</v>
      </c>
    </row>
    <row r="11" customFormat="false" ht="13.8" hidden="false" customHeight="false" outlineLevel="0" collapsed="false">
      <c r="B11" s="10" t="s">
        <v>51</v>
      </c>
    </row>
    <row r="12" customFormat="false" ht="13.8" hidden="false" customHeight="false" outlineLevel="0" collapsed="false">
      <c r="B12" s="10" t="s">
        <v>52</v>
      </c>
    </row>
    <row r="13" customFormat="false" ht="13.8" hidden="false" customHeight="false" outlineLevel="0" collapsed="false">
      <c r="B13" s="10" t="s">
        <v>53</v>
      </c>
    </row>
    <row r="14" customFormat="false" ht="13.8" hidden="false" customHeight="false" outlineLevel="0" collapsed="false">
      <c r="B14" s="10" t="s">
        <v>54</v>
      </c>
    </row>
    <row r="15" customFormat="false" ht="13.8" hidden="false" customHeight="false" outlineLevel="0" collapsed="false">
      <c r="B15" s="10" t="s">
        <v>55</v>
      </c>
    </row>
    <row r="16" customFormat="false" ht="13.8" hidden="false" customHeight="false" outlineLevel="0" collapsed="false">
      <c r="B16" s="10" t="s">
        <v>56</v>
      </c>
    </row>
    <row r="17" customFormat="false" ht="13.8" hidden="false" customHeight="false" outlineLevel="0" collapsed="false">
      <c r="B17" s="10" t="s">
        <v>57</v>
      </c>
    </row>
    <row r="18" customFormat="false" ht="13.8" hidden="false" customHeight="false" outlineLevel="0" collapsed="false">
      <c r="B18" s="10" t="s">
        <v>58</v>
      </c>
    </row>
    <row r="19" customFormat="false" ht="13.8" hidden="false" customHeight="false" outlineLevel="0" collapsed="false">
      <c r="B19" s="10" t="s">
        <v>59</v>
      </c>
    </row>
    <row r="20" customFormat="false" ht="13.8" hidden="false" customHeight="false" outlineLevel="0" collapsed="false">
      <c r="B20" s="10" t="s">
        <v>60</v>
      </c>
    </row>
    <row r="21" customFormat="false" ht="13.8" hidden="false" customHeight="false" outlineLevel="0" collapsed="false">
      <c r="B21" s="10" t="s">
        <v>61</v>
      </c>
    </row>
    <row r="22" customFormat="false" ht="13.8" hidden="false" customHeight="false" outlineLevel="0" collapsed="false">
      <c r="B22" s="10" t="s">
        <v>62</v>
      </c>
    </row>
    <row r="23" customFormat="false" ht="13.8" hidden="false" customHeight="false" outlineLevel="0" collapsed="false">
      <c r="B23" s="10" t="s">
        <v>63</v>
      </c>
    </row>
    <row r="24" customFormat="false" ht="13.8" hidden="false" customHeight="false" outlineLevel="0" collapsed="false">
      <c r="B24" s="10" t="s">
        <v>64</v>
      </c>
    </row>
    <row r="25" customFormat="false" ht="13.8" hidden="false" customHeight="false" outlineLevel="0" collapsed="false">
      <c r="B25" s="10" t="s">
        <v>65</v>
      </c>
    </row>
    <row r="26" customFormat="false" ht="13.8" hidden="false" customHeight="false" outlineLevel="0" collapsed="false">
      <c r="B26" s="10" t="s">
        <v>66</v>
      </c>
    </row>
    <row r="27" customFormat="false" ht="13.8" hidden="false" customHeight="false" outlineLevel="0" collapsed="false">
      <c r="B27" s="10" t="s">
        <v>67</v>
      </c>
    </row>
    <row r="28" customFormat="false" ht="13.8" hidden="false" customHeight="false" outlineLevel="0" collapsed="false">
      <c r="B28" s="10" t="s">
        <v>68</v>
      </c>
    </row>
    <row r="29" customFormat="false" ht="13.8" hidden="false" customHeight="false" outlineLevel="0" collapsed="false">
      <c r="B29" s="10" t="s">
        <v>69</v>
      </c>
    </row>
    <row r="30" customFormat="false" ht="13.8" hidden="false" customHeight="false" outlineLevel="0" collapsed="false">
      <c r="B30" s="10" t="s">
        <v>70</v>
      </c>
    </row>
    <row r="31" customFormat="false" ht="13.8" hidden="false" customHeight="false" outlineLevel="0" collapsed="false">
      <c r="B31" s="10" t="s">
        <v>71</v>
      </c>
    </row>
    <row r="32" customFormat="false" ht="13.8" hidden="false" customHeight="false" outlineLevel="0" collapsed="false">
      <c r="B32" s="10" t="s">
        <v>72</v>
      </c>
    </row>
    <row r="33" customFormat="false" ht="13.8" hidden="false" customHeight="false" outlineLevel="0" collapsed="false">
      <c r="B33" s="10" t="s">
        <v>73</v>
      </c>
    </row>
    <row r="34" customFormat="false" ht="13.8" hidden="false" customHeight="false" outlineLevel="0" collapsed="false">
      <c r="B34" s="10" t="s">
        <v>74</v>
      </c>
    </row>
    <row r="35" customFormat="false" ht="13.8" hidden="false" customHeight="false" outlineLevel="0" collapsed="false">
      <c r="B35" s="10" t="s">
        <v>75</v>
      </c>
    </row>
    <row r="36" customFormat="false" ht="13.8" hidden="false" customHeight="false" outlineLevel="0" collapsed="false">
      <c r="B36" s="10" t="s">
        <v>76</v>
      </c>
    </row>
    <row r="37" customFormat="false" ht="13.8" hidden="false" customHeight="false" outlineLevel="0" collapsed="false">
      <c r="B37" s="10" t="s">
        <v>77</v>
      </c>
    </row>
    <row r="38" customFormat="false" ht="13.8" hidden="false" customHeight="false" outlineLevel="0" collapsed="false">
      <c r="B38" s="10" t="s">
        <v>78</v>
      </c>
    </row>
    <row r="39" customFormat="false" ht="13.8" hidden="false" customHeight="false" outlineLevel="0" collapsed="false">
      <c r="B39" s="10" t="s">
        <v>79</v>
      </c>
    </row>
    <row r="40" customFormat="false" ht="13.8" hidden="false" customHeight="false" outlineLevel="0" collapsed="false">
      <c r="B40" s="10" t="s">
        <v>80</v>
      </c>
    </row>
    <row r="41" customFormat="false" ht="13.8" hidden="false" customHeight="false" outlineLevel="0" collapsed="false">
      <c r="B41" s="10" t="s">
        <v>81</v>
      </c>
    </row>
    <row r="42" customFormat="false" ht="13.8" hidden="false" customHeight="false" outlineLevel="0" collapsed="false">
      <c r="B42" s="10" t="s">
        <v>82</v>
      </c>
    </row>
    <row r="43" customFormat="false" ht="13.8" hidden="false" customHeight="false" outlineLevel="0" collapsed="false">
      <c r="B43" s="10" t="s">
        <v>83</v>
      </c>
    </row>
    <row r="44" customFormat="false" ht="13.8" hidden="false" customHeight="false" outlineLevel="0" collapsed="false">
      <c r="B44" s="10" t="s">
        <v>84</v>
      </c>
    </row>
    <row r="45" customFormat="false" ht="13.8" hidden="false" customHeight="false" outlineLevel="0" collapsed="false">
      <c r="B45" s="10" t="s">
        <v>85</v>
      </c>
    </row>
    <row r="46" customFormat="false" ht="13.8" hidden="false" customHeight="false" outlineLevel="0" collapsed="false">
      <c r="B46" s="10" t="s">
        <v>86</v>
      </c>
    </row>
    <row r="47" customFormat="false" ht="13.8" hidden="false" customHeight="false" outlineLevel="0" collapsed="false">
      <c r="B47" s="10" t="s">
        <v>87</v>
      </c>
    </row>
    <row r="48" customFormat="false" ht="13.8" hidden="false" customHeight="false" outlineLevel="0" collapsed="false">
      <c r="B48" s="10" t="s">
        <v>88</v>
      </c>
    </row>
    <row r="49" customFormat="false" ht="13.8" hidden="false" customHeight="false" outlineLevel="0" collapsed="false">
      <c r="B49" s="10" t="s">
        <v>89</v>
      </c>
    </row>
    <row r="50" customFormat="false" ht="13.8" hidden="false" customHeight="false" outlineLevel="0" collapsed="false">
      <c r="B50" s="10" t="s">
        <v>90</v>
      </c>
    </row>
    <row r="51" customFormat="false" ht="13.8" hidden="false" customHeight="false" outlineLevel="0" collapsed="false">
      <c r="B51" s="10" t="s">
        <v>91</v>
      </c>
    </row>
    <row r="52" customFormat="false" ht="13.8" hidden="false" customHeight="false" outlineLevel="0" collapsed="false">
      <c r="B52" s="10" t="s">
        <v>92</v>
      </c>
    </row>
    <row r="53" customFormat="false" ht="13.8" hidden="false" customHeight="false" outlineLevel="0" collapsed="false">
      <c r="B53" s="10" t="s">
        <v>93</v>
      </c>
    </row>
    <row r="54" customFormat="false" ht="13.8" hidden="false" customHeight="false" outlineLevel="0" collapsed="false">
      <c r="B54" s="10" t="s">
        <v>94</v>
      </c>
    </row>
    <row r="55" customFormat="false" ht="13.8" hidden="false" customHeight="false" outlineLevel="0" collapsed="false">
      <c r="B55" s="10" t="s">
        <v>95</v>
      </c>
    </row>
    <row r="56" customFormat="false" ht="13.8" hidden="false" customHeight="false" outlineLevel="0" collapsed="false">
      <c r="B56" s="10" t="s">
        <v>96</v>
      </c>
    </row>
    <row r="57" customFormat="false" ht="13.8" hidden="false" customHeight="false" outlineLevel="0" collapsed="false">
      <c r="B57" s="10"/>
    </row>
    <row r="58" customFormat="false" ht="13.8" hidden="false" customHeight="false" outlineLevel="0" collapsed="false">
      <c r="B58" s="10"/>
    </row>
    <row r="59" customFormat="false" ht="13.8" hidden="false" customHeight="false" outlineLevel="0" collapsed="false">
      <c r="B59" s="10"/>
    </row>
    <row r="60" customFormat="false" ht="13.8" hidden="false" customHeight="false" outlineLevel="0" collapsed="false">
      <c r="B60" s="10"/>
    </row>
    <row r="61" customFormat="false" ht="13.8" hidden="false" customHeight="false" outlineLevel="0" collapsed="false">
      <c r="B61" s="10"/>
    </row>
    <row r="62" customFormat="false" ht="13.8" hidden="false" customHeight="false" outlineLevel="0" collapsed="false">
      <c r="B62" s="10"/>
    </row>
    <row r="63" customFormat="false" ht="13.8" hidden="false" customHeight="false" outlineLevel="0" collapsed="false">
      <c r="B63" s="10"/>
    </row>
    <row r="64" customFormat="false" ht="13.8" hidden="false" customHeight="false" outlineLevel="0" collapsed="false">
      <c r="B64" s="10"/>
    </row>
    <row r="65" customFormat="false" ht="13.8" hidden="false" customHeight="false" outlineLevel="0" collapsed="false">
      <c r="B65" s="10"/>
    </row>
    <row r="66" customFormat="false" ht="13.8" hidden="false" customHeight="false" outlineLevel="0" collapsed="false">
      <c r="B66" s="10"/>
    </row>
    <row r="67" customFormat="false" ht="13.8" hidden="false" customHeight="false" outlineLevel="0" collapsed="false">
      <c r="B67" s="10"/>
    </row>
    <row r="68" customFormat="false" ht="13.8" hidden="false" customHeight="false" outlineLevel="0" collapsed="false">
      <c r="B68" s="10"/>
    </row>
    <row r="69" customFormat="false" ht="13.8" hidden="false" customHeight="false" outlineLevel="0" collapsed="false">
      <c r="B69" s="10"/>
    </row>
    <row r="70" customFormat="false" ht="13.8" hidden="false" customHeight="false" outlineLevel="0" collapsed="false">
      <c r="B70" s="10"/>
    </row>
    <row r="71" customFormat="false" ht="13.8" hidden="false" customHeight="false" outlineLevel="0" collapsed="false">
      <c r="B71" s="10"/>
    </row>
    <row r="72" customFormat="false" ht="13.8" hidden="false" customHeight="false" outlineLevel="0" collapsed="false">
      <c r="B72" s="10"/>
    </row>
    <row r="73" customFormat="false" ht="13.8" hidden="false" customHeight="false" outlineLevel="0" collapsed="false">
      <c r="B73" s="10"/>
    </row>
    <row r="74" customFormat="false" ht="13.8" hidden="false" customHeight="false" outlineLevel="0" collapsed="false">
      <c r="B74" s="10"/>
    </row>
    <row r="75" customFormat="false" ht="13.8" hidden="false" customHeight="false" outlineLevel="0" collapsed="false">
      <c r="B75" s="10"/>
    </row>
    <row r="76" customFormat="false" ht="13.8" hidden="false" customHeight="false" outlineLevel="0" collapsed="false">
      <c r="B76" s="10"/>
    </row>
    <row r="77" customFormat="false" ht="13.8" hidden="false" customHeight="false" outlineLevel="0" collapsed="false">
      <c r="B77" s="10"/>
    </row>
    <row r="78" customFormat="false" ht="13.8" hidden="false" customHeight="false" outlineLevel="0" collapsed="false">
      <c r="B78" s="10"/>
    </row>
    <row r="79" customFormat="false" ht="13.8" hidden="false" customHeight="false" outlineLevel="0" collapsed="false">
      <c r="B79" s="10"/>
    </row>
    <row r="80" customFormat="false" ht="13.8" hidden="false" customHeight="false" outlineLevel="0" collapsed="false">
      <c r="B80" s="10"/>
    </row>
    <row r="81" customFormat="false" ht="13.8" hidden="false" customHeight="false" outlineLevel="0" collapsed="false">
      <c r="B81" s="10"/>
    </row>
    <row r="82" customFormat="false" ht="13.8" hidden="false" customHeight="false" outlineLevel="0" collapsed="false">
      <c r="B82" s="10"/>
    </row>
    <row r="83" customFormat="false" ht="13.8" hidden="false" customHeight="false" outlineLevel="0" collapsed="false">
      <c r="B83" s="10"/>
    </row>
    <row r="84" customFormat="false" ht="13.8" hidden="false" customHeight="false" outlineLevel="0" collapsed="false">
      <c r="B84" s="10"/>
    </row>
    <row r="85" customFormat="false" ht="13.8" hidden="false" customHeight="false" outlineLevel="0" collapsed="false">
      <c r="B85" s="10"/>
    </row>
    <row r="86" customFormat="false" ht="13.8" hidden="false" customHeight="false" outlineLevel="0" collapsed="false">
      <c r="B86" s="10"/>
    </row>
    <row r="87" customFormat="false" ht="13.8" hidden="false" customHeight="false" outlineLevel="0" collapsed="false">
      <c r="B87" s="10"/>
    </row>
    <row r="88" customFormat="false" ht="13.8" hidden="false" customHeight="false" outlineLevel="0" collapsed="false">
      <c r="B88" s="10"/>
    </row>
    <row r="89" customFormat="false" ht="13.8" hidden="false" customHeight="false" outlineLevel="0" collapsed="false">
      <c r="B89" s="10"/>
    </row>
    <row r="90" customFormat="false" ht="13.8" hidden="false" customHeight="false" outlineLevel="0" collapsed="false">
      <c r="B90" s="10"/>
    </row>
    <row r="91" customFormat="false" ht="13.8" hidden="false" customHeight="false" outlineLevel="0" collapsed="false">
      <c r="B91" s="10"/>
    </row>
    <row r="92" customFormat="false" ht="13.8" hidden="false" customHeight="false" outlineLevel="0" collapsed="false">
      <c r="B92" s="10"/>
    </row>
    <row r="93" customFormat="false" ht="13.8" hidden="false" customHeight="false" outlineLevel="0" collapsed="false">
      <c r="B93" s="10"/>
    </row>
    <row r="94" customFormat="false" ht="13.8" hidden="false" customHeight="false" outlineLevel="0" collapsed="false">
      <c r="B94" s="10"/>
    </row>
    <row r="95" customFormat="false" ht="13.8" hidden="false" customHeight="false" outlineLevel="0" collapsed="false">
      <c r="B95" s="10"/>
    </row>
    <row r="96" customFormat="false" ht="13.8" hidden="false" customHeight="false" outlineLevel="0" collapsed="false">
      <c r="B96" s="10"/>
    </row>
    <row r="97" customFormat="false" ht="13.8" hidden="false" customHeight="false" outlineLevel="0" collapsed="false">
      <c r="B97" s="10"/>
    </row>
    <row r="98" customFormat="false" ht="13.8" hidden="false" customHeight="false" outlineLevel="0" collapsed="false">
      <c r="B98" s="10"/>
    </row>
    <row r="99" customFormat="false" ht="13.8" hidden="false" customHeight="false" outlineLevel="0" collapsed="false">
      <c r="B99" s="10"/>
    </row>
    <row r="100" customFormat="false" ht="13.8" hidden="false" customHeight="false" outlineLevel="0" collapsed="false">
      <c r="B100" s="10"/>
    </row>
    <row r="101" customFormat="false" ht="13.8" hidden="false" customHeight="false" outlineLevel="0" collapsed="false">
      <c r="B101" s="10"/>
    </row>
    <row r="102" customFormat="false" ht="13.8" hidden="false" customHeight="false" outlineLevel="0" collapsed="false">
      <c r="B102" s="10"/>
    </row>
    <row r="103" customFormat="false" ht="13.8" hidden="false" customHeight="false" outlineLevel="0" collapsed="false">
      <c r="B103" s="10"/>
    </row>
    <row r="104" customFormat="false" ht="13.8" hidden="false" customHeight="false" outlineLevel="0" collapsed="false">
      <c r="B104" s="10"/>
    </row>
    <row r="105" customFormat="false" ht="13.8" hidden="false" customHeight="false" outlineLevel="0" collapsed="false">
      <c r="B105" s="10"/>
    </row>
    <row r="106" customFormat="false" ht="13.8" hidden="false" customHeight="false" outlineLevel="0" collapsed="false">
      <c r="B106" s="10"/>
    </row>
    <row r="107" customFormat="false" ht="13.8" hidden="false" customHeight="false" outlineLevel="0" collapsed="false">
      <c r="B107" s="10"/>
    </row>
    <row r="108" customFormat="false" ht="13.8" hidden="false" customHeight="false" outlineLevel="0" collapsed="false">
      <c r="B108" s="10"/>
    </row>
    <row r="109" customFormat="false" ht="13.8" hidden="false" customHeight="false" outlineLevel="0" collapsed="false">
      <c r="B109" s="10"/>
    </row>
    <row r="110" customFormat="false" ht="13.8" hidden="false" customHeight="false" outlineLevel="0" collapsed="false">
      <c r="B110" s="10"/>
    </row>
    <row r="111" customFormat="false" ht="13.8" hidden="false" customHeight="false" outlineLevel="0" collapsed="false">
      <c r="B111" s="10"/>
    </row>
    <row r="112" customFormat="false" ht="13.8" hidden="false" customHeight="false" outlineLevel="0" collapsed="false">
      <c r="B112" s="10"/>
    </row>
    <row r="113" customFormat="false" ht="13.8" hidden="false" customHeight="false" outlineLevel="0" collapsed="false">
      <c r="B113" s="10"/>
    </row>
    <row r="114" customFormat="false" ht="13.8" hidden="false" customHeight="false" outlineLevel="0" collapsed="false">
      <c r="B114" s="10"/>
    </row>
    <row r="115" customFormat="false" ht="13.8" hidden="false" customHeight="false" outlineLevel="0" collapsed="false">
      <c r="B115" s="10"/>
    </row>
    <row r="116" customFormat="false" ht="13.8" hidden="false" customHeight="false" outlineLevel="0" collapsed="false">
      <c r="B116" s="10"/>
    </row>
    <row r="117" customFormat="false" ht="13.8" hidden="false" customHeight="false" outlineLevel="0" collapsed="false">
      <c r="B117" s="10"/>
    </row>
    <row r="118" customFormat="false" ht="13.8" hidden="false" customHeight="false" outlineLevel="0" collapsed="false">
      <c r="B118" s="10"/>
    </row>
    <row r="119" customFormat="false" ht="13.8" hidden="false" customHeight="false" outlineLevel="0" collapsed="false">
      <c r="B119" s="10"/>
    </row>
    <row r="120" customFormat="false" ht="13.8" hidden="false" customHeight="false" outlineLevel="0" collapsed="false">
      <c r="B120" s="10"/>
    </row>
    <row r="121" customFormat="false" ht="13.8" hidden="false" customHeight="false" outlineLevel="0" collapsed="false">
      <c r="B121" s="10"/>
    </row>
    <row r="122" customFormat="false" ht="13.8" hidden="false" customHeight="false" outlineLevel="0" collapsed="false">
      <c r="B122" s="10"/>
    </row>
    <row r="123" customFormat="false" ht="13.8" hidden="false" customHeight="false" outlineLevel="0" collapsed="false">
      <c r="B123" s="10"/>
    </row>
    <row r="124" customFormat="false" ht="13.8" hidden="false" customHeight="false" outlineLevel="0" collapsed="false">
      <c r="B124" s="10"/>
    </row>
    <row r="125" customFormat="false" ht="13.8" hidden="false" customHeight="false" outlineLevel="0" collapsed="false">
      <c r="B125" s="10"/>
    </row>
    <row r="126" customFormat="false" ht="13.8" hidden="false" customHeight="false" outlineLevel="0" collapsed="false">
      <c r="B126" s="10"/>
    </row>
    <row r="127" customFormat="false" ht="13.8" hidden="false" customHeight="false" outlineLevel="0" collapsed="false">
      <c r="B127" s="10"/>
    </row>
    <row r="128" customFormat="false" ht="13.8" hidden="false" customHeight="false" outlineLevel="0" collapsed="false">
      <c r="B128" s="10"/>
    </row>
  </sheetData>
  <mergeCells count="1">
    <mergeCell ref="A1:B1"/>
  </mergeCells>
  <conditionalFormatting sqref="B6">
    <cfRule type="expression" priority="2" aboveAverage="0" equalAverage="0" bottom="0" percent="0" rank="0" text="" dxfId="0">
      <formula>$B6=$B7</formula>
    </cfRule>
    <cfRule type="expression" priority="3" aboveAverage="0" equalAverage="0" bottom="0" percent="0" rank="0" text="" dxfId="1">
      <formula>$B6*0.95&lt;=$B7</formula>
    </cfRule>
  </conditionalFormatting>
  <dataValidations count="3">
    <dataValidation allowBlank="false" operator="equal" showDropDown="false" showErrorMessage="true" showInputMessage="false" sqref="B3" type="list">
      <formula1>Misc!$B$1:$B$2</formula1>
      <formula2>0</formula2>
    </dataValidation>
    <dataValidation allowBlank="false" operator="greaterThan" showDropDown="false" showErrorMessage="true" showInputMessage="false" sqref="B6" type="whole">
      <formula1>0</formula1>
      <formula2>0</formula2>
    </dataValidation>
    <dataValidation allowBlank="false" operator="equal" showDropDown="false" showErrorMessage="true" showInputMessage="false" sqref="B4" type="none">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X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1" activeCellId="0" sqref="G11"/>
    </sheetView>
  </sheetViews>
  <sheetFormatPr defaultRowHeight="15.8" zeroHeight="false" outlineLevelRow="0" outlineLevelCol="0"/>
  <cols>
    <col collapsed="false" customWidth="true" hidden="false" outlineLevel="0" max="1" min="1" style="0" width="17.55"/>
    <col collapsed="false" customWidth="true" hidden="false" outlineLevel="0" max="4" min="2" style="0" width="8.52"/>
    <col collapsed="false" customWidth="true" hidden="false" outlineLevel="0" max="5" min="5" style="0" width="6.08"/>
    <col collapsed="false" customWidth="true" hidden="false" outlineLevel="0" max="6" min="6" style="0" width="15.53"/>
    <col collapsed="false" customWidth="true" hidden="false" outlineLevel="0" max="9" min="7" style="0" width="8.52"/>
    <col collapsed="false" customWidth="true" hidden="false" outlineLevel="0" max="10" min="10" style="0" width="6.08"/>
    <col collapsed="false" customWidth="true" hidden="false" outlineLevel="0" max="11" min="11" style="0" width="15.53"/>
    <col collapsed="false" customWidth="true" hidden="false" outlineLevel="0" max="14" min="12" style="0" width="8.52"/>
    <col collapsed="false" customWidth="true" hidden="false" outlineLevel="0" max="15" min="15" style="0" width="6.08"/>
    <col collapsed="false" customWidth="true" hidden="false" outlineLevel="0" max="16" min="16" style="0" width="15.53"/>
    <col collapsed="false" customWidth="true" hidden="false" outlineLevel="0" max="19" min="17" style="0" width="8.52"/>
    <col collapsed="false" customWidth="true" hidden="false" outlineLevel="0" max="20" min="20" style="0" width="6.08"/>
    <col collapsed="false" customWidth="true" hidden="false" outlineLevel="0" max="21" min="21" style="0" width="15.53"/>
    <col collapsed="false" customWidth="true" hidden="false" outlineLevel="0" max="24" min="22" style="0" width="8.52"/>
    <col collapsed="false" customWidth="true" hidden="false" outlineLevel="0" max="25" min="25" style="0" width="6.08"/>
    <col collapsed="false" customWidth="true" hidden="false" outlineLevel="0" max="26" min="26" style="0" width="15.53"/>
    <col collapsed="false" customWidth="true" hidden="false" outlineLevel="0" max="29" min="27" style="0" width="8.52"/>
    <col collapsed="false" customWidth="true" hidden="false" outlineLevel="0" max="30" min="30" style="0" width="6.08"/>
    <col collapsed="false" customWidth="true" hidden="false" outlineLevel="0" max="31" min="31" style="0" width="15.53"/>
    <col collapsed="false" customWidth="true" hidden="false" outlineLevel="0" max="34" min="32" style="0" width="8.52"/>
    <col collapsed="false" customWidth="true" hidden="false" outlineLevel="0" max="35" min="35" style="0" width="6.08"/>
    <col collapsed="false" customWidth="true" hidden="false" outlineLevel="0" max="36" min="36" style="0" width="15.53"/>
    <col collapsed="false" customWidth="true" hidden="false" outlineLevel="0" max="39" min="37" style="0" width="8.52"/>
    <col collapsed="false" customWidth="true" hidden="false" outlineLevel="0" max="40" min="40" style="0" width="6.08"/>
    <col collapsed="false" customWidth="true" hidden="false" outlineLevel="0" max="41" min="41" style="0" width="15.53"/>
    <col collapsed="false" customWidth="true" hidden="false" outlineLevel="0" max="44" min="42" style="0" width="8.52"/>
    <col collapsed="false" customWidth="true" hidden="false" outlineLevel="0" max="45" min="45" style="0" width="6.08"/>
    <col collapsed="false" customWidth="true" hidden="false" outlineLevel="0" max="46" min="46" style="0" width="15.53"/>
    <col collapsed="false" customWidth="true" hidden="false" outlineLevel="0" max="49" min="47" style="0" width="8.52"/>
    <col collapsed="false" customWidth="true" hidden="false" outlineLevel="0" max="50" min="50" style="0" width="6.08"/>
    <col collapsed="false" customWidth="true" hidden="false" outlineLevel="0" max="1018" min="51" style="0" width="8.52"/>
    <col collapsed="false" customWidth="false" hidden="false" outlineLevel="0" max="1025" min="1019" style="0" width="11.52"/>
  </cols>
  <sheetData>
    <row r="1" customFormat="false" ht="17" hidden="false" customHeight="false" outlineLevel="0" collapsed="false">
      <c r="A1" s="21" t="s">
        <v>173</v>
      </c>
      <c r="B1" s="21"/>
    </row>
    <row r="3" customFormat="false" ht="15.8" hidden="false" customHeight="false" outlineLevel="0" collapsed="false">
      <c r="A3" s="0" t="s">
        <v>174</v>
      </c>
      <c r="B3" s="4" t="n">
        <v>4</v>
      </c>
    </row>
    <row r="5" customFormat="false" ht="15.8" hidden="false" customHeight="false" outlineLevel="0" collapsed="false">
      <c r="A5" s="0" t="s">
        <v>175</v>
      </c>
      <c r="B5" s="2" t="s">
        <v>49</v>
      </c>
      <c r="F5" s="0" t="s">
        <v>175</v>
      </c>
      <c r="G5" s="2" t="s">
        <v>55</v>
      </c>
      <c r="K5" s="0" t="s">
        <v>175</v>
      </c>
      <c r="L5" s="2" t="s">
        <v>61</v>
      </c>
      <c r="P5" s="0" t="s">
        <v>175</v>
      </c>
      <c r="Q5" s="2" t="s">
        <v>67</v>
      </c>
      <c r="U5" s="0" t="s">
        <v>175</v>
      </c>
      <c r="V5" s="2" t="s">
        <v>176</v>
      </c>
      <c r="Z5" s="0" t="s">
        <v>175</v>
      </c>
      <c r="AA5" s="2" t="s">
        <v>177</v>
      </c>
      <c r="AE5" s="0" t="s">
        <v>175</v>
      </c>
      <c r="AF5" s="2" t="s">
        <v>178</v>
      </c>
      <c r="AJ5" s="0" t="s">
        <v>175</v>
      </c>
      <c r="AK5" s="2" t="s">
        <v>179</v>
      </c>
      <c r="AO5" s="0" t="s">
        <v>175</v>
      </c>
      <c r="AP5" s="2" t="s">
        <v>180</v>
      </c>
      <c r="AT5" s="0" t="s">
        <v>175</v>
      </c>
      <c r="AU5" s="2" t="s">
        <v>181</v>
      </c>
    </row>
    <row r="6" customFormat="false" ht="15.8" hidden="false" customHeight="false" outlineLevel="0" collapsed="false">
      <c r="A6" s="0" t="s">
        <v>182</v>
      </c>
      <c r="B6" s="4" t="n">
        <v>12</v>
      </c>
      <c r="C6" s="0" t="s">
        <v>183</v>
      </c>
      <c r="F6" s="0" t="s">
        <v>182</v>
      </c>
      <c r="G6" s="4" t="n">
        <v>12</v>
      </c>
      <c r="H6" s="0" t="s">
        <v>183</v>
      </c>
      <c r="K6" s="0" t="s">
        <v>182</v>
      </c>
      <c r="L6" s="4" t="n">
        <v>12</v>
      </c>
      <c r="M6" s="0" t="s">
        <v>183</v>
      </c>
      <c r="P6" s="0" t="s">
        <v>182</v>
      </c>
      <c r="Q6" s="4" t="n">
        <v>12</v>
      </c>
      <c r="R6" s="0" t="s">
        <v>183</v>
      </c>
      <c r="U6" s="0" t="s">
        <v>182</v>
      </c>
      <c r="V6" s="4" t="n">
        <v>12</v>
      </c>
      <c r="W6" s="0" t="s">
        <v>183</v>
      </c>
      <c r="Z6" s="0" t="s">
        <v>182</v>
      </c>
      <c r="AA6" s="4" t="n">
        <v>12</v>
      </c>
      <c r="AB6" s="0" t="s">
        <v>183</v>
      </c>
      <c r="AE6" s="0" t="s">
        <v>182</v>
      </c>
      <c r="AF6" s="4" t="n">
        <v>12</v>
      </c>
      <c r="AG6" s="0" t="s">
        <v>183</v>
      </c>
      <c r="AJ6" s="0" t="s">
        <v>182</v>
      </c>
      <c r="AK6" s="4" t="n">
        <v>12</v>
      </c>
      <c r="AL6" s="0" t="s">
        <v>183</v>
      </c>
      <c r="AO6" s="0" t="s">
        <v>182</v>
      </c>
      <c r="AP6" s="4" t="n">
        <v>12</v>
      </c>
      <c r="AQ6" s="0" t="s">
        <v>183</v>
      </c>
      <c r="AT6" s="0" t="s">
        <v>182</v>
      </c>
      <c r="AU6" s="4" t="n">
        <v>12</v>
      </c>
      <c r="AV6" s="0" t="s">
        <v>183</v>
      </c>
    </row>
    <row r="7" customFormat="false" ht="15.8" hidden="false" customHeight="false" outlineLevel="0" collapsed="false">
      <c r="A7" s="0" t="s">
        <v>184</v>
      </c>
      <c r="B7" s="4" t="n">
        <v>0</v>
      </c>
      <c r="C7" s="0" t="s">
        <v>183</v>
      </c>
      <c r="F7" s="0" t="s">
        <v>184</v>
      </c>
      <c r="G7" s="4" t="n">
        <v>0</v>
      </c>
      <c r="H7" s="0" t="s">
        <v>183</v>
      </c>
      <c r="K7" s="0" t="s">
        <v>184</v>
      </c>
      <c r="L7" s="4" t="n">
        <v>0</v>
      </c>
      <c r="M7" s="0" t="s">
        <v>183</v>
      </c>
      <c r="P7" s="0" t="s">
        <v>184</v>
      </c>
      <c r="Q7" s="4" t="n">
        <v>0</v>
      </c>
      <c r="R7" s="0" t="s">
        <v>183</v>
      </c>
      <c r="U7" s="0" t="s">
        <v>184</v>
      </c>
      <c r="V7" s="4" t="n">
        <v>0</v>
      </c>
      <c r="W7" s="0" t="s">
        <v>183</v>
      </c>
      <c r="Z7" s="0" t="s">
        <v>184</v>
      </c>
      <c r="AA7" s="4" t="n">
        <v>0</v>
      </c>
      <c r="AB7" s="0" t="s">
        <v>183</v>
      </c>
      <c r="AE7" s="0" t="s">
        <v>184</v>
      </c>
      <c r="AF7" s="4" t="n">
        <v>0</v>
      </c>
      <c r="AG7" s="0" t="s">
        <v>183</v>
      </c>
      <c r="AJ7" s="0" t="s">
        <v>184</v>
      </c>
      <c r="AK7" s="4" t="n">
        <v>0</v>
      </c>
      <c r="AL7" s="0" t="s">
        <v>183</v>
      </c>
      <c r="AO7" s="0" t="s">
        <v>184</v>
      </c>
      <c r="AP7" s="4" t="n">
        <v>0</v>
      </c>
      <c r="AQ7" s="0" t="s">
        <v>183</v>
      </c>
      <c r="AT7" s="0" t="s">
        <v>184</v>
      </c>
      <c r="AU7" s="4" t="n">
        <v>0</v>
      </c>
      <c r="AV7" s="0" t="s">
        <v>183</v>
      </c>
    </row>
    <row r="8" customFormat="false" ht="15.8" hidden="false" customHeight="false" outlineLevel="0" collapsed="false">
      <c r="A8" s="0" t="s">
        <v>185</v>
      </c>
      <c r="B8" s="8" t="s">
        <v>49</v>
      </c>
      <c r="F8" s="0" t="s">
        <v>185</v>
      </c>
      <c r="G8" s="8" t="s">
        <v>55</v>
      </c>
      <c r="K8" s="0" t="s">
        <v>185</v>
      </c>
      <c r="L8" s="8" t="s">
        <v>55</v>
      </c>
      <c r="P8" s="0" t="s">
        <v>185</v>
      </c>
      <c r="Q8" s="8" t="s">
        <v>67</v>
      </c>
      <c r="U8" s="0" t="s">
        <v>185</v>
      </c>
      <c r="V8" s="8" t="s">
        <v>176</v>
      </c>
      <c r="Z8" s="0" t="s">
        <v>185</v>
      </c>
      <c r="AA8" s="8" t="s">
        <v>177</v>
      </c>
      <c r="AE8" s="0" t="s">
        <v>185</v>
      </c>
      <c r="AF8" s="8" t="s">
        <v>178</v>
      </c>
      <c r="AJ8" s="0" t="s">
        <v>185</v>
      </c>
      <c r="AK8" s="8" t="s">
        <v>179</v>
      </c>
      <c r="AO8" s="0" t="s">
        <v>185</v>
      </c>
      <c r="AP8" s="8" t="s">
        <v>180</v>
      </c>
      <c r="AT8" s="0" t="s">
        <v>185</v>
      </c>
      <c r="AU8" s="8" t="s">
        <v>181</v>
      </c>
    </row>
    <row r="9" customFormat="false" ht="15.8" hidden="false" customHeight="false" outlineLevel="0" collapsed="false">
      <c r="A9" s="3" t="str">
        <f aca="false">IF(B11="YES","Min recruitment","ignored")</f>
        <v>ignored</v>
      </c>
      <c r="B9" s="4" t="n">
        <v>40</v>
      </c>
      <c r="C9" s="3" t="s">
        <v>186</v>
      </c>
      <c r="D9" s="3"/>
      <c r="E9" s="3"/>
      <c r="F9" s="3" t="str">
        <f aca="false">IF(G11="YES","Min recruitment","ignored")</f>
        <v>ignored</v>
      </c>
      <c r="G9" s="4" t="n">
        <v>40</v>
      </c>
      <c r="H9" s="3" t="s">
        <v>186</v>
      </c>
      <c r="K9" s="3" t="str">
        <f aca="false">IF(L11="YES","Min recruitment","ignored")</f>
        <v>ignored</v>
      </c>
      <c r="L9" s="4" t="n">
        <v>40</v>
      </c>
      <c r="M9" s="3" t="s">
        <v>186</v>
      </c>
      <c r="P9" s="3" t="str">
        <f aca="false">IF(Q11="YES","Min recruitment","ignored")</f>
        <v>ignored</v>
      </c>
      <c r="Q9" s="4" t="n">
        <v>40</v>
      </c>
      <c r="R9" s="3" t="s">
        <v>186</v>
      </c>
      <c r="U9" s="3" t="str">
        <f aca="false">IF(V11="YES","Min recruitment","ignored")</f>
        <v>ignored</v>
      </c>
      <c r="V9" s="4" t="n">
        <v>40</v>
      </c>
      <c r="W9" s="3" t="s">
        <v>186</v>
      </c>
      <c r="Z9" s="3" t="str">
        <f aca="false">IF(AA11="YES","Min recruitment","ignored")</f>
        <v>ignored</v>
      </c>
      <c r="AA9" s="4" t="n">
        <v>40</v>
      </c>
      <c r="AB9" s="3" t="s">
        <v>186</v>
      </c>
      <c r="AE9" s="3" t="str">
        <f aca="false">IF(AF11="YES","Min recruitment","ignored")</f>
        <v>ignored</v>
      </c>
      <c r="AF9" s="4" t="n">
        <v>40</v>
      </c>
      <c r="AG9" s="3" t="s">
        <v>186</v>
      </c>
      <c r="AJ9" s="3" t="str">
        <f aca="false">IF(AK11="YES","Min recruitment","ignored")</f>
        <v>ignored</v>
      </c>
      <c r="AK9" s="4" t="n">
        <v>40</v>
      </c>
      <c r="AL9" s="3" t="s">
        <v>186</v>
      </c>
      <c r="AO9" s="3" t="str">
        <f aca="false">IF(AP11="YES","Min recruitment","ignored")</f>
        <v>ignored</v>
      </c>
      <c r="AP9" s="4" t="n">
        <v>40</v>
      </c>
      <c r="AQ9" s="3" t="s">
        <v>186</v>
      </c>
      <c r="AT9" s="3" t="str">
        <f aca="false">IF(AU11="YES","Min recruitment","ignored")</f>
        <v>ignored</v>
      </c>
      <c r="AU9" s="4" t="n">
        <v>40</v>
      </c>
      <c r="AV9" s="3" t="s">
        <v>186</v>
      </c>
    </row>
    <row r="10" customFormat="false" ht="13.8" hidden="false" customHeight="false" outlineLevel="0" collapsed="false">
      <c r="A10" s="3" t="str">
        <f aca="false">IF(B11="YES","Max recruitment",IF(B12="YES","ignored","Recruitment"))</f>
        <v>Recruitment</v>
      </c>
      <c r="B10" s="4" t="n">
        <v>51</v>
      </c>
      <c r="C10" s="3" t="s">
        <v>186</v>
      </c>
      <c r="D10" s="3"/>
      <c r="E10" s="3"/>
      <c r="F10" s="3" t="str">
        <f aca="false">IF(G11="YES","Max recruitment",IF(G12="YES","ignored","Recruitment"))</f>
        <v>Recruitment</v>
      </c>
      <c r="G10" s="4" t="n">
        <v>16</v>
      </c>
      <c r="H10" s="3" t="s">
        <v>186</v>
      </c>
      <c r="K10" s="3" t="str">
        <f aca="false">IF(L11="YES","Max recruitment",IF(L12="YES","ignored","Recruitment"))</f>
        <v>Recruitment</v>
      </c>
      <c r="L10" s="4" t="n">
        <v>24</v>
      </c>
      <c r="M10" s="3" t="s">
        <v>186</v>
      </c>
      <c r="P10" s="3" t="str">
        <f aca="false">IF(Q11="YES","Max recruitment",IF(Q12="YES","ignored","Recruitment"))</f>
        <v>Recruitment</v>
      </c>
      <c r="Q10" s="4" t="n">
        <v>69</v>
      </c>
      <c r="R10" s="3" t="s">
        <v>186</v>
      </c>
      <c r="U10" s="3" t="str">
        <f aca="false">IF(V11="YES","Max recruitment",IF(V12="YES","ignored","Recruitment"))</f>
        <v>Recruitment</v>
      </c>
      <c r="V10" s="4" t="n">
        <v>60</v>
      </c>
      <c r="W10" s="3" t="s">
        <v>186</v>
      </c>
      <c r="Z10" s="3" t="str">
        <f aca="false">IF(AA11="YES","Max recruitment",IF(AA12="YES","ignored","Recruitment"))</f>
        <v>Recruitment</v>
      </c>
      <c r="AA10" s="4" t="n">
        <v>60</v>
      </c>
      <c r="AB10" s="3" t="s">
        <v>186</v>
      </c>
      <c r="AE10" s="3" t="str">
        <f aca="false">IF(AF11="YES","Max recruitment",IF(AF12="YES","ignored","Recruitment"))</f>
        <v>Recruitment</v>
      </c>
      <c r="AF10" s="4" t="n">
        <v>60</v>
      </c>
      <c r="AG10" s="3" t="s">
        <v>186</v>
      </c>
      <c r="AJ10" s="3" t="str">
        <f aca="false">IF(AK11="YES","Max recruitment",IF(AK12="YES","ignored","Recruitment"))</f>
        <v>Recruitment</v>
      </c>
      <c r="AK10" s="4" t="n">
        <v>60</v>
      </c>
      <c r="AL10" s="3" t="s">
        <v>186</v>
      </c>
      <c r="AO10" s="3" t="str">
        <f aca="false">IF(AP11="YES","Max recruitment",IF(AP12="YES","ignored","Recruitment"))</f>
        <v>Recruitment</v>
      </c>
      <c r="AP10" s="4" t="n">
        <v>60</v>
      </c>
      <c r="AQ10" s="3" t="s">
        <v>186</v>
      </c>
      <c r="AT10" s="3" t="str">
        <f aca="false">IF(AU11="YES","Max recruitment",IF(AU12="YES","ignored","Recruitment"))</f>
        <v>Recruitment</v>
      </c>
      <c r="AU10" s="4" t="n">
        <v>60</v>
      </c>
      <c r="AV10" s="3" t="s">
        <v>186</v>
      </c>
    </row>
    <row r="11" customFormat="false" ht="15.8" hidden="false" customHeight="false" outlineLevel="0" collapsed="false">
      <c r="A11" s="0" t="s">
        <v>187</v>
      </c>
      <c r="B11" s="2" t="s">
        <v>11</v>
      </c>
      <c r="F11" s="0" t="s">
        <v>187</v>
      </c>
      <c r="G11" s="2" t="s">
        <v>11</v>
      </c>
      <c r="K11" s="0" t="s">
        <v>187</v>
      </c>
      <c r="L11" s="2" t="s">
        <v>11</v>
      </c>
      <c r="P11" s="0" t="s">
        <v>187</v>
      </c>
      <c r="Q11" s="2" t="s">
        <v>11</v>
      </c>
      <c r="U11" s="0" t="s">
        <v>187</v>
      </c>
      <c r="V11" s="2" t="s">
        <v>11</v>
      </c>
      <c r="Z11" s="0" t="s">
        <v>187</v>
      </c>
      <c r="AA11" s="2" t="s">
        <v>11</v>
      </c>
      <c r="AE11" s="0" t="s">
        <v>187</v>
      </c>
      <c r="AF11" s="2" t="s">
        <v>11</v>
      </c>
      <c r="AJ11" s="0" t="s">
        <v>187</v>
      </c>
      <c r="AK11" s="2" t="s">
        <v>11</v>
      </c>
      <c r="AO11" s="0" t="s">
        <v>187</v>
      </c>
      <c r="AP11" s="2" t="s">
        <v>11</v>
      </c>
      <c r="AT11" s="0" t="s">
        <v>187</v>
      </c>
      <c r="AU11" s="2" t="s">
        <v>11</v>
      </c>
    </row>
    <row r="12" customFormat="false" ht="15.8" hidden="false" customHeight="false" outlineLevel="0" collapsed="false">
      <c r="A12" s="3" t="str">
        <f aca="false">IF(B11="YES","ignored","Random recruitment")</f>
        <v>Random recruitment</v>
      </c>
      <c r="B12" s="2" t="s">
        <v>11</v>
      </c>
      <c r="F12" s="3" t="str">
        <f aca="false">IF(G11="YES","ignored","Random recruitment")</f>
        <v>Random recruitment</v>
      </c>
      <c r="G12" s="2" t="s">
        <v>11</v>
      </c>
      <c r="K12" s="3" t="str">
        <f aca="false">IF(L11="YES","ignored","Random recruitment")</f>
        <v>Random recruitment</v>
      </c>
      <c r="L12" s="2" t="s">
        <v>11</v>
      </c>
      <c r="P12" s="3" t="str">
        <f aca="false">IF(Q11="YES","ignored","Random recruitment")</f>
        <v>Random recruitment</v>
      </c>
      <c r="Q12" s="2" t="s">
        <v>11</v>
      </c>
      <c r="U12" s="3" t="str">
        <f aca="false">IF(V11="YES","ignored","Random recruitment")</f>
        <v>Random recruitment</v>
      </c>
      <c r="V12" s="2" t="s">
        <v>11</v>
      </c>
      <c r="Z12" s="3" t="str">
        <f aca="false">IF(AA11="YES","ignored","Random recruitment")</f>
        <v>Random recruitment</v>
      </c>
      <c r="AA12" s="2" t="s">
        <v>11</v>
      </c>
      <c r="AE12" s="3" t="str">
        <f aca="false">IF(AF11="YES","ignored","Random recruitment")</f>
        <v>Random recruitment</v>
      </c>
      <c r="AF12" s="2" t="s">
        <v>11</v>
      </c>
      <c r="AJ12" s="3" t="str">
        <f aca="false">IF(AK11="YES","ignored","Random recruitment")</f>
        <v>Random recruitment</v>
      </c>
      <c r="AK12" s="2" t="s">
        <v>11</v>
      </c>
      <c r="AO12" s="3" t="str">
        <f aca="false">IF(AP11="YES","ignored","Random recruitment")</f>
        <v>Random recruitment</v>
      </c>
      <c r="AP12" s="2" t="s">
        <v>11</v>
      </c>
      <c r="AT12" s="3" t="str">
        <f aca="false">IF(AU11="YES","ignored","Random recruitment")</f>
        <v>Random recruitment</v>
      </c>
      <c r="AU12" s="2" t="s">
        <v>11</v>
      </c>
    </row>
    <row r="13" customFormat="false" ht="15.8" hidden="false" customHeight="false" outlineLevel="0" collapsed="false">
      <c r="A13" s="0" t="s">
        <v>188</v>
      </c>
      <c r="B13" s="2" t="s">
        <v>15</v>
      </c>
      <c r="F13" s="0" t="s">
        <v>188</v>
      </c>
      <c r="G13" s="2" t="s">
        <v>15</v>
      </c>
      <c r="K13" s="0" t="s">
        <v>188</v>
      </c>
      <c r="L13" s="2" t="s">
        <v>15</v>
      </c>
      <c r="P13" s="0" t="s">
        <v>188</v>
      </c>
      <c r="Q13" s="2" t="s">
        <v>15</v>
      </c>
      <c r="U13" s="0" t="s">
        <v>188</v>
      </c>
      <c r="V13" s="2" t="s">
        <v>15</v>
      </c>
      <c r="Z13" s="0" t="s">
        <v>188</v>
      </c>
      <c r="AA13" s="2" t="s">
        <v>15</v>
      </c>
      <c r="AE13" s="0" t="s">
        <v>188</v>
      </c>
      <c r="AF13" s="2" t="s">
        <v>15</v>
      </c>
      <c r="AJ13" s="0" t="s">
        <v>188</v>
      </c>
      <c r="AK13" s="2" t="s">
        <v>15</v>
      </c>
      <c r="AO13" s="0" t="s">
        <v>188</v>
      </c>
      <c r="AP13" s="2" t="s">
        <v>15</v>
      </c>
      <c r="AT13" s="0" t="s">
        <v>188</v>
      </c>
      <c r="AU13" s="2" t="s">
        <v>15</v>
      </c>
    </row>
    <row r="14" customFormat="false" ht="15.8" hidden="false" customHeight="false" outlineLevel="0" collapsed="false">
      <c r="A14" s="3" t="str">
        <f aca="false">IF(B13="YES","Recruitment age","ignored")</f>
        <v>Recruitment age</v>
      </c>
      <c r="B14" s="4" t="n">
        <v>23</v>
      </c>
      <c r="C14" s="3" t="s">
        <v>189</v>
      </c>
      <c r="D14" s="3"/>
      <c r="E14" s="3"/>
      <c r="F14" s="3" t="str">
        <f aca="false">IF(G13="YES","Recruitment age","ignored")</f>
        <v>Recruitment age</v>
      </c>
      <c r="G14" s="4" t="n">
        <v>20</v>
      </c>
      <c r="H14" s="3" t="s">
        <v>189</v>
      </c>
      <c r="K14" s="3" t="str">
        <f aca="false">IF(L13="YES","Recruitment age","ignored")</f>
        <v>Recruitment age</v>
      </c>
      <c r="L14" s="4" t="n">
        <v>20</v>
      </c>
      <c r="M14" s="3" t="s">
        <v>189</v>
      </c>
      <c r="P14" s="3" t="str">
        <f aca="false">IF(Q13="YES","Recruitment age","ignored")</f>
        <v>Recruitment age</v>
      </c>
      <c r="Q14" s="4" t="n">
        <v>25</v>
      </c>
      <c r="R14" s="3" t="s">
        <v>189</v>
      </c>
      <c r="U14" s="3" t="str">
        <f aca="false">IF(V13="YES","Recruitment age","ignored")</f>
        <v>Recruitment age</v>
      </c>
      <c r="V14" s="4" t="n">
        <v>25</v>
      </c>
      <c r="W14" s="3" t="s">
        <v>189</v>
      </c>
      <c r="Z14" s="3" t="str">
        <f aca="false">IF(AA13="YES","Recruitment age","ignored")</f>
        <v>Recruitment age</v>
      </c>
      <c r="AA14" s="4" t="n">
        <v>25</v>
      </c>
      <c r="AB14" s="3" t="s">
        <v>189</v>
      </c>
      <c r="AE14" s="3" t="str">
        <f aca="false">IF(AF13="YES","Recruitment age","ignored")</f>
        <v>Recruitment age</v>
      </c>
      <c r="AF14" s="4" t="n">
        <v>21</v>
      </c>
      <c r="AG14" s="3" t="s">
        <v>189</v>
      </c>
      <c r="AJ14" s="3" t="str">
        <f aca="false">IF(AK13="YES","Recruitment age","ignored")</f>
        <v>Recruitment age</v>
      </c>
      <c r="AK14" s="4" t="n">
        <v>21</v>
      </c>
      <c r="AL14" s="3" t="s">
        <v>189</v>
      </c>
      <c r="AO14" s="3" t="str">
        <f aca="false">IF(AP13="YES","Recruitment age","ignored")</f>
        <v>Recruitment age</v>
      </c>
      <c r="AP14" s="4" t="n">
        <v>21</v>
      </c>
      <c r="AQ14" s="3" t="s">
        <v>189</v>
      </c>
      <c r="AT14" s="3" t="str">
        <f aca="false">IF(AU13="YES","Recruitment age","ignored")</f>
        <v>Recruitment age</v>
      </c>
      <c r="AU14" s="4" t="n">
        <v>21</v>
      </c>
      <c r="AV14" s="3" t="s">
        <v>189</v>
      </c>
    </row>
    <row r="16" customFormat="false" ht="15.8" hidden="false" customHeight="false" outlineLevel="0" collapsed="false">
      <c r="A16" s="3" t="str">
        <f aca="false">IF(AND(B11="NO",B12="YES"),"# of recruits distribution","ignored")</f>
        <v>ignored</v>
      </c>
      <c r="B16" s="2" t="s">
        <v>190</v>
      </c>
      <c r="C16" s="3"/>
      <c r="D16" s="3"/>
      <c r="E16" s="3"/>
      <c r="F16" s="3" t="str">
        <f aca="false">IF(AND(G11="NO",G12="YES"),"# of recruits distribution","ignored")</f>
        <v>ignored</v>
      </c>
      <c r="G16" s="2" t="s">
        <v>190</v>
      </c>
      <c r="H16" s="3"/>
      <c r="K16" s="3" t="str">
        <f aca="false">IF(AND(L11="NO",L12="YES"),"# of recruits distribution","ignored")</f>
        <v>ignored</v>
      </c>
      <c r="L16" s="2" t="s">
        <v>190</v>
      </c>
      <c r="M16" s="3"/>
      <c r="P16" s="3" t="str">
        <f aca="false">IF(AND(Q11="NO",Q12="YES"),"# of recruits distribution","ignored")</f>
        <v>ignored</v>
      </c>
      <c r="Q16" s="2" t="s">
        <v>190</v>
      </c>
      <c r="R16" s="3"/>
      <c r="U16" s="3" t="str">
        <f aca="false">IF(AND(V11="NO",V12="YES"),"# of recruits distribution","ignored")</f>
        <v>ignored</v>
      </c>
      <c r="V16" s="2" t="s">
        <v>190</v>
      </c>
      <c r="W16" s="3"/>
      <c r="Z16" s="3" t="str">
        <f aca="false">IF(AND(AA11="NO",AA12="YES"),"# of recruits distribution","ignored")</f>
        <v>ignored</v>
      </c>
      <c r="AA16" s="2" t="s">
        <v>190</v>
      </c>
      <c r="AB16" s="3"/>
      <c r="AE16" s="3" t="str">
        <f aca="false">IF(AND(AF11="NO",AF12="YES"),"# of recruits distribution","ignored")</f>
        <v>ignored</v>
      </c>
      <c r="AF16" s="2" t="s">
        <v>190</v>
      </c>
      <c r="AG16" s="3"/>
      <c r="AJ16" s="3" t="str">
        <f aca="false">IF(AND(AK11="NO",AK12="YES"),"# of recruits distribution","ignored")</f>
        <v>ignored</v>
      </c>
      <c r="AK16" s="2" t="s">
        <v>190</v>
      </c>
      <c r="AL16" s="3"/>
      <c r="AO16" s="3" t="str">
        <f aca="false">IF(AND(AP11="NO",AP12="YES"),"# of recruits distribution","ignored")</f>
        <v>ignored</v>
      </c>
      <c r="AP16" s="2" t="s">
        <v>190</v>
      </c>
      <c r="AQ16" s="3"/>
      <c r="AT16" s="3" t="str">
        <f aca="false">IF(AND(AU11="NO",AU12="YES"),"# of recruits distribution","ignored")</f>
        <v>ignored</v>
      </c>
      <c r="AU16" s="2" t="s">
        <v>190</v>
      </c>
      <c r="AV16" s="3"/>
    </row>
    <row r="17" customFormat="false" ht="15.8" hidden="false" customHeight="false" outlineLevel="0" collapsed="false">
      <c r="A17" s="3" t="str">
        <f aca="false">IF(AND(B11="NO",B12="YES"),"# of distribution nodes","ignored")</f>
        <v>ignored</v>
      </c>
      <c r="B17" s="23" t="n">
        <f aca="true">MATCH(TRUE(),ISBLANK(OFFSET(C19,0,0,1000)),0)-1</f>
        <v>4</v>
      </c>
      <c r="C17" s="3"/>
      <c r="D17" s="3"/>
      <c r="E17" s="3"/>
      <c r="F17" s="3" t="str">
        <f aca="false">IF(AND(G11="NO",G12="YES"),"# of distribution nodes","ignored")</f>
        <v>ignored</v>
      </c>
      <c r="G17" s="23" t="n">
        <f aca="true">MATCH(TRUE(),ISBLANK(OFFSET(H19,0,0,1000)),0)-1</f>
        <v>4</v>
      </c>
      <c r="H17" s="3"/>
      <c r="K17" s="3" t="str">
        <f aca="false">IF(AND(L11="NO",L12="YES"),"# of distribution nodes","ignored")</f>
        <v>ignored</v>
      </c>
      <c r="L17" s="23" t="n">
        <f aca="true">MATCH(TRUE(),ISBLANK(OFFSET(M19,0,0,1000)),0)-1</f>
        <v>4</v>
      </c>
      <c r="M17" s="3"/>
      <c r="P17" s="3" t="str">
        <f aca="false">IF(AND(Q11="NO",Q12="YES"),"# of distribution nodes","ignored")</f>
        <v>ignored</v>
      </c>
      <c r="Q17" s="23" t="n">
        <f aca="true">MATCH(TRUE(),ISBLANK(OFFSET(R19,0,0,1000)),0)-1</f>
        <v>4</v>
      </c>
      <c r="R17" s="3"/>
      <c r="U17" s="3" t="str">
        <f aca="false">IF(AND(V11="NO",V12="YES"),"# of distribution nodes","ignored")</f>
        <v>ignored</v>
      </c>
      <c r="V17" s="23" t="n">
        <f aca="true">MATCH(TRUE(),ISBLANK(OFFSET(W19,0,0,1000)),0)-1</f>
        <v>4</v>
      </c>
      <c r="W17" s="3"/>
      <c r="Z17" s="3" t="str">
        <f aca="false">IF(AND(AA11="NO",AA12="YES"),"# of distribution nodes","ignored")</f>
        <v>ignored</v>
      </c>
      <c r="AA17" s="23" t="n">
        <f aca="true">MATCH(TRUE(),ISBLANK(OFFSET(AB19,0,0,1000)),0)-1</f>
        <v>4</v>
      </c>
      <c r="AB17" s="3"/>
      <c r="AE17" s="3" t="str">
        <f aca="false">IF(AND(AF11="NO",AF12="YES"),"# of distribution nodes","ignored")</f>
        <v>ignored</v>
      </c>
      <c r="AF17" s="23" t="n">
        <f aca="true">MATCH(TRUE(),ISBLANK(OFFSET(AG19,0,0,1000)),0)-1</f>
        <v>4</v>
      </c>
      <c r="AG17" s="3"/>
      <c r="AJ17" s="3" t="str">
        <f aca="false">IF(AND(AK11="NO",AK12="YES"),"# of distribution nodes","ignored")</f>
        <v>ignored</v>
      </c>
      <c r="AK17" s="23" t="n">
        <f aca="true">MATCH(TRUE(),ISBLANK(OFFSET(AL19,0,0,1000)),0)-1</f>
        <v>4</v>
      </c>
      <c r="AL17" s="3"/>
      <c r="AO17" s="3" t="str">
        <f aca="false">IF(AND(AP11="NO",AP12="YES"),"# of distribution nodes","ignored")</f>
        <v>ignored</v>
      </c>
      <c r="AP17" s="23" t="n">
        <f aca="true">MATCH(TRUE(),ISBLANK(OFFSET(AQ19,0,0,1000)),0)-1</f>
        <v>4</v>
      </c>
      <c r="AQ17" s="3"/>
      <c r="AT17" s="3" t="str">
        <f aca="false">IF(AND(AU11="NO",AU12="YES"),"# of distribution nodes","ignored")</f>
        <v>ignored</v>
      </c>
      <c r="AU17" s="23" t="n">
        <f aca="true">MATCH(TRUE(),ISBLANK(OFFSET(AV19,0,0,1000)),0)-1</f>
        <v>4</v>
      </c>
      <c r="AV17" s="3"/>
    </row>
    <row r="18" customFormat="false" ht="15.8" hidden="false" customHeight="false" outlineLevel="0" collapsed="false">
      <c r="A18" s="3" t="s">
        <v>191</v>
      </c>
      <c r="B18" s="3" t="s">
        <v>192</v>
      </c>
      <c r="C18" s="3" t="s">
        <v>193</v>
      </c>
      <c r="D18" s="0" t="str">
        <f aca="false">IF(B16="Pointwise","Normalised","")</f>
        <v/>
      </c>
      <c r="E18" s="0" t="str">
        <f aca="false">IF(B16="Pointwise","Total weight","")</f>
        <v/>
      </c>
      <c r="F18" s="3" t="s">
        <v>191</v>
      </c>
      <c r="G18" s="3" t="s">
        <v>192</v>
      </c>
      <c r="H18" s="3" t="s">
        <v>193</v>
      </c>
      <c r="I18" s="0" t="str">
        <f aca="false">IF(G16="Pointwise","Normalised","")</f>
        <v/>
      </c>
      <c r="J18" s="0" t="str">
        <f aca="false">IF(G16="Pointwise","Total weight","")</f>
        <v/>
      </c>
      <c r="K18" s="3" t="s">
        <v>191</v>
      </c>
      <c r="L18" s="3" t="s">
        <v>192</v>
      </c>
      <c r="M18" s="3" t="s">
        <v>193</v>
      </c>
      <c r="N18" s="0" t="str">
        <f aca="false">IF(L16="Pointwise","Normalised","")</f>
        <v/>
      </c>
      <c r="O18" s="0" t="str">
        <f aca="false">IF(L16="Pointwise","Total weight","")</f>
        <v/>
      </c>
      <c r="P18" s="3" t="s">
        <v>191</v>
      </c>
      <c r="Q18" s="3" t="s">
        <v>192</v>
      </c>
      <c r="R18" s="3" t="s">
        <v>193</v>
      </c>
      <c r="S18" s="0" t="str">
        <f aca="false">IF(Q16="Pointwise","Normalised","")</f>
        <v/>
      </c>
      <c r="T18" s="0" t="str">
        <f aca="false">IF(Q16="Pointwise","Total weight","")</f>
        <v/>
      </c>
      <c r="U18" s="3" t="s">
        <v>191</v>
      </c>
      <c r="V18" s="3" t="s">
        <v>192</v>
      </c>
      <c r="W18" s="3" t="s">
        <v>193</v>
      </c>
      <c r="X18" s="0" t="str">
        <f aca="false">IF(V16="Pointwise","Normalised","")</f>
        <v/>
      </c>
      <c r="Y18" s="0" t="str">
        <f aca="false">IF(V16="Pointwise","Total weight","")</f>
        <v/>
      </c>
      <c r="Z18" s="3" t="s">
        <v>191</v>
      </c>
      <c r="AA18" s="3" t="s">
        <v>192</v>
      </c>
      <c r="AB18" s="3" t="s">
        <v>193</v>
      </c>
      <c r="AC18" s="0" t="str">
        <f aca="false">IF(AA16="Pointwise","Normalised","")</f>
        <v/>
      </c>
      <c r="AD18" s="0" t="str">
        <f aca="false">IF(AA16="Pointwise","Total weight","")</f>
        <v/>
      </c>
      <c r="AE18" s="3" t="s">
        <v>191</v>
      </c>
      <c r="AF18" s="3" t="s">
        <v>192</v>
      </c>
      <c r="AG18" s="3" t="s">
        <v>193</v>
      </c>
      <c r="AH18" s="0" t="str">
        <f aca="false">IF(AF16="Pointwise","Normalised","")</f>
        <v/>
      </c>
      <c r="AI18" s="0" t="str">
        <f aca="false">IF(AF16="Pointwise","Total weight","")</f>
        <v/>
      </c>
      <c r="AJ18" s="3" t="s">
        <v>191</v>
      </c>
      <c r="AK18" s="3" t="s">
        <v>192</v>
      </c>
      <c r="AL18" s="3" t="s">
        <v>193</v>
      </c>
      <c r="AM18" s="0" t="str">
        <f aca="false">IF(AK16="Pointwise","Normalised","")</f>
        <v/>
      </c>
      <c r="AN18" s="0" t="str">
        <f aca="false">IF(AK16="Pointwise","Total weight","")</f>
        <v/>
      </c>
      <c r="AO18" s="3" t="s">
        <v>191</v>
      </c>
      <c r="AP18" s="3" t="s">
        <v>192</v>
      </c>
      <c r="AQ18" s="3" t="s">
        <v>193</v>
      </c>
      <c r="AR18" s="0" t="str">
        <f aca="false">IF(AP16="Pointwise","Normalised","")</f>
        <v/>
      </c>
      <c r="AS18" s="0" t="str">
        <f aca="false">IF(AP16="Pointwise","Total weight","")</f>
        <v/>
      </c>
      <c r="AT18" s="3" t="s">
        <v>191</v>
      </c>
      <c r="AU18" s="3" t="s">
        <v>192</v>
      </c>
      <c r="AV18" s="3" t="s">
        <v>193</v>
      </c>
      <c r="AW18" s="0" t="str">
        <f aca="false">IF(AU16="Pointwise","Normalised","")</f>
        <v/>
      </c>
      <c r="AX18" s="0" t="str">
        <f aca="false">IF(AU16="Pointwise","Total weight","")</f>
        <v/>
      </c>
    </row>
    <row r="19" customFormat="false" ht="15.8" hidden="false" customHeight="false" outlineLevel="0" collapsed="false">
      <c r="B19" s="2" t="n">
        <v>220</v>
      </c>
      <c r="C19" s="2" t="n">
        <v>1</v>
      </c>
      <c r="D19" s="12" t="str">
        <f aca="false">IF(ISNUMBER(E19),IF(ISNUMBER(C19),C19/E19,0),"")</f>
        <v/>
      </c>
      <c r="E19" s="0" t="str">
        <f aca="true">IF(B16="Pointwise",SUMIF(INDIRECT("C"&amp;(ROW())&amp;":C"&amp;(ROW()+B17-1)),"&gt; 0"),"")</f>
        <v/>
      </c>
      <c r="G19" s="2" t="n">
        <v>170</v>
      </c>
      <c r="H19" s="2" t="n">
        <v>1</v>
      </c>
      <c r="I19" s="12" t="str">
        <f aca="false">IF(ISNUMBER(J19),IF(ISNUMBER(H19),H19/J19,0),"")</f>
        <v/>
      </c>
      <c r="J19" s="0" t="str">
        <f aca="true">IF(G16="Pointwise",SUMIF(INDIRECT("C"&amp;(ROW())&amp;":C"&amp;(ROW()+G17-1)),"&gt; 0"),"")</f>
        <v/>
      </c>
      <c r="L19" s="2" t="n">
        <v>170</v>
      </c>
      <c r="M19" s="2" t="n">
        <v>1</v>
      </c>
      <c r="N19" s="12" t="str">
        <f aca="false">IF(ISNUMBER(O19),IF(ISNUMBER(M19),M19/O19,0),"")</f>
        <v/>
      </c>
      <c r="O19" s="0" t="str">
        <f aca="true">IF(L16="Pointwise",SUMIF(INDIRECT("C"&amp;(ROW())&amp;":C"&amp;(ROW()+L17-1)),"&gt; 0"),"")</f>
        <v/>
      </c>
      <c r="Q19" s="2" t="n">
        <v>170</v>
      </c>
      <c r="R19" s="2" t="n">
        <v>1</v>
      </c>
      <c r="S19" s="12" t="str">
        <f aca="false">IF(ISNUMBER(T19),IF(ISNUMBER(R19),R19/T19,0),"")</f>
        <v/>
      </c>
      <c r="T19" s="0" t="str">
        <f aca="true">IF(Q16="Pointwise",SUMIF(INDIRECT("C"&amp;(ROW())&amp;":C"&amp;(ROW()+Q17-1)),"&gt; 0"),"")</f>
        <v/>
      </c>
      <c r="V19" s="2" t="n">
        <v>170</v>
      </c>
      <c r="W19" s="2" t="n">
        <v>1</v>
      </c>
      <c r="X19" s="12" t="str">
        <f aca="false">IF(ISNUMBER(Y19),IF(ISNUMBER(W19),W19/Y19,0),"")</f>
        <v/>
      </c>
      <c r="Y19" s="0" t="str">
        <f aca="true">IF(V16="Pointwise",SUMIF(INDIRECT("C"&amp;(ROW())&amp;":C"&amp;(ROW()+V17-1)),"&gt; 0"),"")</f>
        <v/>
      </c>
      <c r="AA19" s="2" t="n">
        <v>170</v>
      </c>
      <c r="AB19" s="2" t="n">
        <v>1</v>
      </c>
      <c r="AC19" s="12" t="str">
        <f aca="false">IF(ISNUMBER(AD19),IF(ISNUMBER(AB19),AB19/AD19,0),"")</f>
        <v/>
      </c>
      <c r="AD19" s="0" t="str">
        <f aca="true">IF(AA16="Pointwise",SUMIF(INDIRECT("C"&amp;(ROW())&amp;":C"&amp;(ROW()+AA17-1)),"&gt; 0"),"")</f>
        <v/>
      </c>
      <c r="AF19" s="2" t="n">
        <v>170</v>
      </c>
      <c r="AG19" s="2" t="n">
        <v>1</v>
      </c>
      <c r="AH19" s="12" t="str">
        <f aca="false">IF(ISNUMBER(AI19),IF(ISNUMBER(AG19),AG19/AI19,0),"")</f>
        <v/>
      </c>
      <c r="AI19" s="0" t="str">
        <f aca="true">IF(AF16="Pointwise",SUMIF(INDIRECT("C"&amp;(ROW())&amp;":C"&amp;(ROW()+AF17-1)),"&gt; 0"),"")</f>
        <v/>
      </c>
      <c r="AK19" s="2" t="n">
        <v>170</v>
      </c>
      <c r="AL19" s="2" t="n">
        <v>1</v>
      </c>
      <c r="AM19" s="12" t="str">
        <f aca="false">IF(ISNUMBER(AN19),IF(ISNUMBER(AL19),AL19/AN19,0),"")</f>
        <v/>
      </c>
      <c r="AN19" s="0" t="str">
        <f aca="true">IF(AK16="Pointwise",SUMIF(INDIRECT("C"&amp;(ROW())&amp;":C"&amp;(ROW()+AK17-1)),"&gt; 0"),"")</f>
        <v/>
      </c>
      <c r="AP19" s="2" t="n">
        <v>170</v>
      </c>
      <c r="AQ19" s="2" t="n">
        <v>1</v>
      </c>
      <c r="AR19" s="12" t="str">
        <f aca="false">IF(ISNUMBER(AS19),IF(ISNUMBER(AQ19),AQ19/AS19,0),"")</f>
        <v/>
      </c>
      <c r="AS19" s="0" t="str">
        <f aca="true">IF(AP16="Pointwise",SUMIF(INDIRECT("C"&amp;(ROW())&amp;":C"&amp;(ROW()+AP17-1)),"&gt; 0"),"")</f>
        <v/>
      </c>
      <c r="AU19" s="2" t="n">
        <v>170</v>
      </c>
      <c r="AV19" s="2" t="n">
        <v>1</v>
      </c>
      <c r="AW19" s="12" t="str">
        <f aca="false">IF(ISNUMBER(AX19),IF(ISNUMBER(AV19),AV19/AX19,0),"")</f>
        <v/>
      </c>
      <c r="AX19" s="0" t="str">
        <f aca="true">IF(AU16="Pointwise",SUMIF(INDIRECT("C"&amp;(ROW())&amp;":C"&amp;(ROW()+AU17-1)),"&gt; 0"),"")</f>
        <v/>
      </c>
    </row>
    <row r="20" customFormat="false" ht="15.8" hidden="false" customHeight="false" outlineLevel="0" collapsed="false">
      <c r="B20" s="2" t="n">
        <v>260</v>
      </c>
      <c r="C20" s="2" t="n">
        <v>3</v>
      </c>
      <c r="D20" s="12" t="str">
        <f aca="false">IF(ISNUMBER(E20),IF(ISNUMBER(C20),C20/E20,0),"")</f>
        <v/>
      </c>
      <c r="E20" s="24" t="str">
        <f aca="false">E19</f>
        <v/>
      </c>
      <c r="G20" s="2" t="n">
        <v>200</v>
      </c>
      <c r="H20" s="2" t="n">
        <v>3</v>
      </c>
      <c r="I20" s="12" t="str">
        <f aca="false">IF(ISNUMBER(J20),IF(ISNUMBER(H20),H20/J20,0),"")</f>
        <v/>
      </c>
      <c r="J20" s="24" t="str">
        <f aca="false">J19</f>
        <v/>
      </c>
      <c r="L20" s="2" t="n">
        <v>200</v>
      </c>
      <c r="M20" s="2" t="n">
        <v>3</v>
      </c>
      <c r="N20" s="12" t="str">
        <f aca="false">IF(ISNUMBER(O20),IF(ISNUMBER(M20),M20/O20,0),"")</f>
        <v/>
      </c>
      <c r="O20" s="24" t="str">
        <f aca="false">O19</f>
        <v/>
      </c>
      <c r="Q20" s="2" t="n">
        <v>200</v>
      </c>
      <c r="R20" s="2" t="n">
        <v>3</v>
      </c>
      <c r="S20" s="12" t="str">
        <f aca="false">IF(ISNUMBER(T20),IF(ISNUMBER(R20),R20/T20,0),"")</f>
        <v/>
      </c>
      <c r="T20" s="24" t="str">
        <f aca="false">T19</f>
        <v/>
      </c>
      <c r="V20" s="2" t="n">
        <v>200</v>
      </c>
      <c r="W20" s="2" t="n">
        <v>3</v>
      </c>
      <c r="X20" s="12" t="str">
        <f aca="false">IF(ISNUMBER(Y20),IF(ISNUMBER(W20),W20/Y20,0),"")</f>
        <v/>
      </c>
      <c r="Y20" s="24" t="str">
        <f aca="false">Y19</f>
        <v/>
      </c>
      <c r="AA20" s="2" t="n">
        <v>200</v>
      </c>
      <c r="AB20" s="2" t="n">
        <v>3</v>
      </c>
      <c r="AC20" s="12" t="str">
        <f aca="false">IF(ISNUMBER(AD20),IF(ISNUMBER(AB20),AB20/AD20,0),"")</f>
        <v/>
      </c>
      <c r="AD20" s="24" t="str">
        <f aca="false">AD19</f>
        <v/>
      </c>
      <c r="AF20" s="2" t="n">
        <v>200</v>
      </c>
      <c r="AG20" s="2" t="n">
        <v>3</v>
      </c>
      <c r="AH20" s="12" t="str">
        <f aca="false">IF(ISNUMBER(AI20),IF(ISNUMBER(AG20),AG20/AI20,0),"")</f>
        <v/>
      </c>
      <c r="AI20" s="24" t="str">
        <f aca="false">AI19</f>
        <v/>
      </c>
      <c r="AK20" s="2" t="n">
        <v>200</v>
      </c>
      <c r="AL20" s="2" t="n">
        <v>3</v>
      </c>
      <c r="AM20" s="12" t="str">
        <f aca="false">IF(ISNUMBER(AN20),IF(ISNUMBER(AL20),AL20/AN20,0),"")</f>
        <v/>
      </c>
      <c r="AN20" s="24" t="str">
        <f aca="false">AN19</f>
        <v/>
      </c>
      <c r="AP20" s="2" t="n">
        <v>200</v>
      </c>
      <c r="AQ20" s="2" t="n">
        <v>3</v>
      </c>
      <c r="AR20" s="12" t="str">
        <f aca="false">IF(ISNUMBER(AS20),IF(ISNUMBER(AQ20),AQ20/AS20,0),"")</f>
        <v/>
      </c>
      <c r="AS20" s="24" t="str">
        <f aca="false">AS19</f>
        <v/>
      </c>
      <c r="AU20" s="2" t="n">
        <v>200</v>
      </c>
      <c r="AV20" s="2" t="n">
        <v>3</v>
      </c>
      <c r="AW20" s="12" t="str">
        <f aca="false">IF(ISNUMBER(AX20),IF(ISNUMBER(AV20),AV20/AX20,0),"")</f>
        <v/>
      </c>
      <c r="AX20" s="24" t="str">
        <f aca="false">AX19</f>
        <v/>
      </c>
    </row>
    <row r="21" customFormat="false" ht="15.8" hidden="false" customHeight="false" outlineLevel="0" collapsed="false">
      <c r="B21" s="2" t="n">
        <v>300</v>
      </c>
      <c r="C21" s="2" t="n">
        <v>3</v>
      </c>
      <c r="D21" s="12" t="str">
        <f aca="false">IF(ISNUMBER(E21),IF(ISNUMBER(C21),C21/E21,0),"")</f>
        <v/>
      </c>
      <c r="E21" s="24" t="str">
        <f aca="false">E20</f>
        <v/>
      </c>
      <c r="G21" s="2" t="n">
        <v>230</v>
      </c>
      <c r="H21" s="2" t="n">
        <v>3</v>
      </c>
      <c r="I21" s="12" t="str">
        <f aca="false">IF(ISNUMBER(J21),IF(ISNUMBER(H21),H21/J21,0),"")</f>
        <v/>
      </c>
      <c r="J21" s="24" t="str">
        <f aca="false">J20</f>
        <v/>
      </c>
      <c r="L21" s="2" t="n">
        <v>230</v>
      </c>
      <c r="M21" s="2" t="n">
        <v>3</v>
      </c>
      <c r="N21" s="12" t="str">
        <f aca="false">IF(ISNUMBER(O21),IF(ISNUMBER(M21),M21/O21,0),"")</f>
        <v/>
      </c>
      <c r="O21" s="24" t="str">
        <f aca="false">O20</f>
        <v/>
      </c>
      <c r="Q21" s="2" t="n">
        <v>230</v>
      </c>
      <c r="R21" s="2" t="n">
        <v>3</v>
      </c>
      <c r="S21" s="12" t="str">
        <f aca="false">IF(ISNUMBER(T21),IF(ISNUMBER(R21),R21/T21,0),"")</f>
        <v/>
      </c>
      <c r="T21" s="24" t="str">
        <f aca="false">T20</f>
        <v/>
      </c>
      <c r="V21" s="2" t="n">
        <v>230</v>
      </c>
      <c r="W21" s="2" t="n">
        <v>3</v>
      </c>
      <c r="X21" s="12" t="str">
        <f aca="false">IF(ISNUMBER(Y21),IF(ISNUMBER(W21),W21/Y21,0),"")</f>
        <v/>
      </c>
      <c r="Y21" s="24" t="str">
        <f aca="false">Y20</f>
        <v/>
      </c>
      <c r="AA21" s="2" t="n">
        <v>230</v>
      </c>
      <c r="AB21" s="2" t="n">
        <v>3</v>
      </c>
      <c r="AC21" s="12" t="str">
        <f aca="false">IF(ISNUMBER(AD21),IF(ISNUMBER(AB21),AB21/AD21,0),"")</f>
        <v/>
      </c>
      <c r="AD21" s="24" t="str">
        <f aca="false">AD20</f>
        <v/>
      </c>
      <c r="AF21" s="2" t="n">
        <v>230</v>
      </c>
      <c r="AG21" s="2" t="n">
        <v>3</v>
      </c>
      <c r="AH21" s="12" t="str">
        <f aca="false">IF(ISNUMBER(AI21),IF(ISNUMBER(AG21),AG21/AI21,0),"")</f>
        <v/>
      </c>
      <c r="AI21" s="24" t="str">
        <f aca="false">AI20</f>
        <v/>
      </c>
      <c r="AK21" s="2" t="n">
        <v>230</v>
      </c>
      <c r="AL21" s="2" t="n">
        <v>3</v>
      </c>
      <c r="AM21" s="12" t="str">
        <f aca="false">IF(ISNUMBER(AN21),IF(ISNUMBER(AL21),AL21/AN21,0),"")</f>
        <v/>
      </c>
      <c r="AN21" s="24" t="str">
        <f aca="false">AN20</f>
        <v/>
      </c>
      <c r="AP21" s="2" t="n">
        <v>230</v>
      </c>
      <c r="AQ21" s="2" t="n">
        <v>3</v>
      </c>
      <c r="AR21" s="12" t="str">
        <f aca="false">IF(ISNUMBER(AS21),IF(ISNUMBER(AQ21),AQ21/AS21,0),"")</f>
        <v/>
      </c>
      <c r="AS21" s="24" t="str">
        <f aca="false">AS20</f>
        <v/>
      </c>
      <c r="AU21" s="2" t="n">
        <v>230</v>
      </c>
      <c r="AV21" s="2" t="n">
        <v>3</v>
      </c>
      <c r="AW21" s="12" t="str">
        <f aca="false">IF(ISNUMBER(AX21),IF(ISNUMBER(AV21),AV21/AX21,0),"")</f>
        <v/>
      </c>
      <c r="AX21" s="24" t="str">
        <f aca="false">AX20</f>
        <v/>
      </c>
    </row>
    <row r="22" customFormat="false" ht="15.8" hidden="false" customHeight="false" outlineLevel="0" collapsed="false">
      <c r="B22" s="2" t="n">
        <v>340</v>
      </c>
      <c r="C22" s="2" t="n">
        <v>1</v>
      </c>
      <c r="D22" s="12" t="str">
        <f aca="false">IF(ISNUMBER(E22),IF(ISNUMBER(C22),C22/E22,0),"")</f>
        <v/>
      </c>
      <c r="E22" s="24" t="str">
        <f aca="false">E21</f>
        <v/>
      </c>
      <c r="G22" s="2" t="n">
        <v>260</v>
      </c>
      <c r="H22" s="2" t="n">
        <v>1</v>
      </c>
      <c r="I22" s="12" t="str">
        <f aca="false">IF(ISNUMBER(J22),IF(ISNUMBER(H22),H22/J22,0),"")</f>
        <v/>
      </c>
      <c r="J22" s="24" t="str">
        <f aca="false">J21</f>
        <v/>
      </c>
      <c r="L22" s="2" t="n">
        <v>260</v>
      </c>
      <c r="M22" s="2" t="n">
        <v>1</v>
      </c>
      <c r="N22" s="12" t="str">
        <f aca="false">IF(ISNUMBER(O22),IF(ISNUMBER(M22),M22/O22,0),"")</f>
        <v/>
      </c>
      <c r="O22" s="24" t="str">
        <f aca="false">O21</f>
        <v/>
      </c>
      <c r="Q22" s="2" t="n">
        <v>260</v>
      </c>
      <c r="R22" s="2" t="n">
        <v>1</v>
      </c>
      <c r="S22" s="12" t="str">
        <f aca="false">IF(ISNUMBER(T22),IF(ISNUMBER(R22),R22/T22,0),"")</f>
        <v/>
      </c>
      <c r="T22" s="24" t="str">
        <f aca="false">T21</f>
        <v/>
      </c>
      <c r="V22" s="2" t="n">
        <v>260</v>
      </c>
      <c r="W22" s="2" t="n">
        <v>1</v>
      </c>
      <c r="X22" s="12" t="str">
        <f aca="false">IF(ISNUMBER(Y22),IF(ISNUMBER(W22),W22/Y22,0),"")</f>
        <v/>
      </c>
      <c r="Y22" s="24" t="str">
        <f aca="false">Y21</f>
        <v/>
      </c>
      <c r="AA22" s="2" t="n">
        <v>260</v>
      </c>
      <c r="AB22" s="2" t="n">
        <v>1</v>
      </c>
      <c r="AC22" s="12" t="str">
        <f aca="false">IF(ISNUMBER(AD22),IF(ISNUMBER(AB22),AB22/AD22,0),"")</f>
        <v/>
      </c>
      <c r="AD22" s="24" t="str">
        <f aca="false">AD21</f>
        <v/>
      </c>
      <c r="AF22" s="2" t="n">
        <v>260</v>
      </c>
      <c r="AG22" s="2" t="n">
        <v>1</v>
      </c>
      <c r="AH22" s="12" t="str">
        <f aca="false">IF(ISNUMBER(AI22),IF(ISNUMBER(AG22),AG22/AI22,0),"")</f>
        <v/>
      </c>
      <c r="AI22" s="24" t="str">
        <f aca="false">AI21</f>
        <v/>
      </c>
      <c r="AK22" s="2" t="n">
        <v>260</v>
      </c>
      <c r="AL22" s="2" t="n">
        <v>1</v>
      </c>
      <c r="AM22" s="12" t="str">
        <f aca="false">IF(ISNUMBER(AN22),IF(ISNUMBER(AL22),AL22/AN22,0),"")</f>
        <v/>
      </c>
      <c r="AN22" s="24" t="str">
        <f aca="false">AN21</f>
        <v/>
      </c>
      <c r="AP22" s="2" t="n">
        <v>260</v>
      </c>
      <c r="AQ22" s="2" t="n">
        <v>1</v>
      </c>
      <c r="AR22" s="12" t="str">
        <f aca="false">IF(ISNUMBER(AS22),IF(ISNUMBER(AQ22),AQ22/AS22,0),"")</f>
        <v/>
      </c>
      <c r="AS22" s="24" t="str">
        <f aca="false">AS21</f>
        <v/>
      </c>
      <c r="AU22" s="2" t="n">
        <v>260</v>
      </c>
      <c r="AV22" s="2" t="n">
        <v>1</v>
      </c>
      <c r="AW22" s="12" t="str">
        <f aca="false">IF(ISNUMBER(AX22),IF(ISNUMBER(AV22),AV22/AX22,0),"")</f>
        <v/>
      </c>
      <c r="AX22" s="24" t="str">
        <f aca="false">AX21</f>
        <v/>
      </c>
    </row>
    <row r="23" customFormat="false" ht="15.8" hidden="false" customHeight="false" outlineLevel="0" collapsed="false">
      <c r="I23" s="12" t="str">
        <f aca="false">IF(ISNUMBER(J23),IF(ISNUMBER(#REF!),#REF!/J23,0),"")</f>
        <v/>
      </c>
      <c r="J23" s="24" t="str">
        <f aca="false">J22</f>
        <v/>
      </c>
      <c r="N23" s="12" t="str">
        <f aca="false">IF(ISNUMBER(O23),IF(ISNUMBER(#REF!),#REF!/O23,0),"")</f>
        <v/>
      </c>
      <c r="O23" s="24" t="str">
        <f aca="false">O22</f>
        <v/>
      </c>
      <c r="S23" s="12" t="str">
        <f aca="false">IF(ISNUMBER(T23),IF(ISNUMBER(#REF!),#REF!/T23,0),"")</f>
        <v/>
      </c>
      <c r="T23" s="24" t="str">
        <f aca="false">T22</f>
        <v/>
      </c>
      <c r="X23" s="12" t="str">
        <f aca="false">IF(ISNUMBER(Y23),IF(ISNUMBER(#REF!),#REF!/Y23,0),"")</f>
        <v/>
      </c>
      <c r="Y23" s="24" t="str">
        <f aca="false">Y22</f>
        <v/>
      </c>
      <c r="AC23" s="12" t="str">
        <f aca="false">IF(ISNUMBER(AD23),IF(ISNUMBER(#REF!),#REF!/AD23,0),"")</f>
        <v/>
      </c>
      <c r="AD23" s="24" t="str">
        <f aca="false">AD22</f>
        <v/>
      </c>
      <c r="AH23" s="12" t="str">
        <f aca="false">IF(ISNUMBER(AI23),IF(ISNUMBER(#REF!),#REF!/AI23,0),"")</f>
        <v/>
      </c>
      <c r="AI23" s="24" t="str">
        <f aca="false">AI22</f>
        <v/>
      </c>
      <c r="AM23" s="12" t="str">
        <f aca="false">IF(ISNUMBER(AN23),IF(ISNUMBER(#REF!),#REF!/AN23,0),"")</f>
        <v/>
      </c>
      <c r="AN23" s="24" t="str">
        <f aca="false">AN22</f>
        <v/>
      </c>
      <c r="AR23" s="12" t="str">
        <f aca="false">IF(ISNUMBER(AS23),IF(ISNUMBER(#REF!),#REF!/AS23,0),"")</f>
        <v/>
      </c>
      <c r="AS23" s="24" t="str">
        <f aca="false">AS22</f>
        <v/>
      </c>
      <c r="AW23" s="12" t="str">
        <f aca="false">IF(ISNUMBER(AX23),IF(ISNUMBER(#REF!),#REF!/AX23,0),"")</f>
        <v/>
      </c>
      <c r="AX23" s="24" t="str">
        <f aca="false">AX22</f>
        <v/>
      </c>
    </row>
    <row r="24" customFormat="false" ht="15.8" hidden="false" customHeight="false" outlineLevel="0" collapsed="false">
      <c r="A24" s="3" t="str">
        <f aca="false">IF(B$13="YES","ignored","Recruitment age distribution")</f>
        <v>ignored</v>
      </c>
      <c r="B24" s="2" t="s">
        <v>194</v>
      </c>
      <c r="C24" s="3"/>
      <c r="F24" s="3" t="str">
        <f aca="false">IF(G$13="YES","ignored","Recruitment age distribution")</f>
        <v>ignored</v>
      </c>
      <c r="G24" s="2" t="s">
        <v>194</v>
      </c>
      <c r="H24" s="3"/>
      <c r="K24" s="3" t="str">
        <f aca="false">IF(L$13="YES","ignored","Recruitment age distribution")</f>
        <v>ignored</v>
      </c>
      <c r="L24" s="2" t="s">
        <v>194</v>
      </c>
      <c r="M24" s="3"/>
      <c r="P24" s="3" t="str">
        <f aca="false">IF(Q$13="YES","ignored","Recruitment age distribution")</f>
        <v>ignored</v>
      </c>
      <c r="Q24" s="2" t="s">
        <v>194</v>
      </c>
      <c r="R24" s="3"/>
      <c r="U24" s="3" t="str">
        <f aca="false">IF(V$13="YES","ignored","Recruitment age distribution")</f>
        <v>ignored</v>
      </c>
      <c r="V24" s="2" t="s">
        <v>194</v>
      </c>
      <c r="W24" s="3"/>
      <c r="Z24" s="3" t="str">
        <f aca="false">IF(AA$13="YES","ignored","Recruitment age distribution")</f>
        <v>ignored</v>
      </c>
      <c r="AA24" s="2" t="s">
        <v>194</v>
      </c>
      <c r="AB24" s="3"/>
      <c r="AE24" s="3" t="str">
        <f aca="false">IF(AF$13="YES","ignored","Recruitment age distribution")</f>
        <v>ignored</v>
      </c>
      <c r="AF24" s="2" t="s">
        <v>194</v>
      </c>
      <c r="AG24" s="3"/>
      <c r="AJ24" s="3" t="str">
        <f aca="false">IF(AK$13="YES","ignored","Recruitment age distribution")</f>
        <v>ignored</v>
      </c>
      <c r="AK24" s="2" t="s">
        <v>194</v>
      </c>
      <c r="AL24" s="3"/>
      <c r="AO24" s="3" t="str">
        <f aca="false">IF(AP$13="YES","ignored","Recruitment age distribution")</f>
        <v>ignored</v>
      </c>
      <c r="AP24" s="2" t="s">
        <v>194</v>
      </c>
      <c r="AQ24" s="3"/>
      <c r="AT24" s="3" t="str">
        <f aca="false">IF(AU$13="YES","ignored","Recruitment age distribution")</f>
        <v>ignored</v>
      </c>
      <c r="AU24" s="2" t="s">
        <v>194</v>
      </c>
      <c r="AV24" s="3"/>
    </row>
    <row r="25" customFormat="false" ht="15.8" hidden="false" customHeight="false" outlineLevel="0" collapsed="false">
      <c r="A25" s="3" t="str">
        <f aca="false">IF(B$13="YES","ignored","# of distribution nodes")</f>
        <v>ignored</v>
      </c>
      <c r="B25" s="23" t="n">
        <f aca="true">MATCH(TRUE(),ISBLANK(OFFSET(C27,0,0,1000)),0)-1</f>
        <v>3</v>
      </c>
      <c r="C25" s="3"/>
      <c r="D25" s="3"/>
      <c r="E25" s="3"/>
      <c r="F25" s="3" t="str">
        <f aca="false">IF(G$13="YES","ignored","# of distribution nodes")</f>
        <v>ignored</v>
      </c>
      <c r="G25" s="23" t="n">
        <f aca="true">MATCH(TRUE(),ISBLANK(OFFSET(H27,0,0,1000)),0)-1</f>
        <v>3</v>
      </c>
      <c r="H25" s="3"/>
      <c r="K25" s="3" t="str">
        <f aca="false">IF(L$13="YES","ignored","# of distribution nodes")</f>
        <v>ignored</v>
      </c>
      <c r="L25" s="23" t="n">
        <f aca="true">MATCH(TRUE(),ISBLANK(OFFSET(M27,0,0,1000)),0)-1</f>
        <v>3</v>
      </c>
      <c r="M25" s="3"/>
      <c r="P25" s="3" t="str">
        <f aca="false">IF(Q$13="YES","ignored","# of distribution nodes")</f>
        <v>ignored</v>
      </c>
      <c r="Q25" s="23" t="n">
        <f aca="true">MATCH(TRUE(),ISBLANK(OFFSET(R27,0,0,1000)),0)-1</f>
        <v>3</v>
      </c>
      <c r="R25" s="3"/>
      <c r="U25" s="3" t="str">
        <f aca="false">IF(V$13="YES","ignored","# of distribution nodes")</f>
        <v>ignored</v>
      </c>
      <c r="V25" s="23" t="n">
        <f aca="true">MATCH(TRUE(),ISBLANK(OFFSET(W27,0,0,1000)),0)-1</f>
        <v>3</v>
      </c>
      <c r="W25" s="3"/>
      <c r="Z25" s="3" t="str">
        <f aca="false">IF(AA$13="YES","ignored","# of distribution nodes")</f>
        <v>ignored</v>
      </c>
      <c r="AA25" s="23" t="n">
        <f aca="true">MATCH(TRUE(),ISBLANK(OFFSET(AB27,0,0,1000)),0)-1</f>
        <v>3</v>
      </c>
      <c r="AB25" s="3"/>
      <c r="AE25" s="3" t="str">
        <f aca="false">IF(AF$13="YES","ignored","# of distribution nodes")</f>
        <v>ignored</v>
      </c>
      <c r="AF25" s="23" t="n">
        <f aca="true">MATCH(TRUE(),ISBLANK(OFFSET(AG27,0,0,1000)),0)-1</f>
        <v>3</v>
      </c>
      <c r="AG25" s="3"/>
      <c r="AJ25" s="3" t="str">
        <f aca="false">IF(AK$13="YES","ignored","# of distribution nodes")</f>
        <v>ignored</v>
      </c>
      <c r="AK25" s="23" t="n">
        <f aca="true">MATCH(TRUE(),ISBLANK(OFFSET(AL27,0,0,1000)),0)-1</f>
        <v>3</v>
      </c>
      <c r="AL25" s="3"/>
      <c r="AO25" s="3" t="str">
        <f aca="false">IF(AP$13="YES","ignored","# of distribution nodes")</f>
        <v>ignored</v>
      </c>
      <c r="AP25" s="23" t="n">
        <f aca="true">MATCH(TRUE(),ISBLANK(OFFSET(AQ27,0,0,1000)),0)-1</f>
        <v>3</v>
      </c>
      <c r="AQ25" s="3"/>
      <c r="AT25" s="3" t="str">
        <f aca="false">IF(AU$13="YES","ignored","# of distribution nodes")</f>
        <v>ignored</v>
      </c>
      <c r="AU25" s="23" t="n">
        <f aca="true">MATCH(TRUE(),ISBLANK(OFFSET(AV27,0,0,1000)),0)-1</f>
        <v>3</v>
      </c>
      <c r="AV25" s="3"/>
    </row>
    <row r="26" customFormat="false" ht="15.8" hidden="false" customHeight="false" outlineLevel="0" collapsed="false">
      <c r="A26" s="3" t="s">
        <v>191</v>
      </c>
      <c r="B26" s="3" t="s">
        <v>195</v>
      </c>
      <c r="C26" s="3" t="s">
        <v>193</v>
      </c>
      <c r="D26" s="0" t="str">
        <f aca="false">IF(B24="Pointwise","Normalised","")</f>
        <v/>
      </c>
      <c r="E26" s="0" t="str">
        <f aca="false">IF(B24="Pointwise","Total weight","")</f>
        <v/>
      </c>
      <c r="F26" s="3" t="s">
        <v>191</v>
      </c>
      <c r="G26" s="3" t="s">
        <v>195</v>
      </c>
      <c r="H26" s="3" t="s">
        <v>193</v>
      </c>
      <c r="K26" s="3" t="s">
        <v>191</v>
      </c>
      <c r="L26" s="3" t="s">
        <v>195</v>
      </c>
      <c r="M26" s="3" t="s">
        <v>193</v>
      </c>
      <c r="P26" s="3" t="s">
        <v>191</v>
      </c>
      <c r="Q26" s="3" t="s">
        <v>195</v>
      </c>
      <c r="R26" s="3" t="s">
        <v>193</v>
      </c>
      <c r="U26" s="3" t="s">
        <v>191</v>
      </c>
      <c r="V26" s="3" t="s">
        <v>195</v>
      </c>
      <c r="W26" s="3" t="s">
        <v>193</v>
      </c>
      <c r="Z26" s="3" t="s">
        <v>191</v>
      </c>
      <c r="AA26" s="3" t="s">
        <v>195</v>
      </c>
      <c r="AB26" s="3" t="s">
        <v>193</v>
      </c>
      <c r="AE26" s="3" t="s">
        <v>191</v>
      </c>
      <c r="AF26" s="3" t="s">
        <v>195</v>
      </c>
      <c r="AG26" s="3" t="s">
        <v>193</v>
      </c>
      <c r="AJ26" s="3" t="s">
        <v>191</v>
      </c>
      <c r="AK26" s="3" t="s">
        <v>195</v>
      </c>
      <c r="AL26" s="3" t="s">
        <v>193</v>
      </c>
      <c r="AO26" s="3" t="s">
        <v>191</v>
      </c>
      <c r="AP26" s="3" t="s">
        <v>195</v>
      </c>
      <c r="AQ26" s="3" t="s">
        <v>193</v>
      </c>
      <c r="AT26" s="3" t="s">
        <v>191</v>
      </c>
      <c r="AU26" s="3" t="s">
        <v>195</v>
      </c>
      <c r="AV26" s="3" t="s">
        <v>193</v>
      </c>
    </row>
    <row r="27" customFormat="false" ht="15.8" hidden="false" customHeight="false" outlineLevel="0" collapsed="false">
      <c r="B27" s="2" t="n">
        <v>18</v>
      </c>
      <c r="C27" s="2" t="n">
        <v>6</v>
      </c>
      <c r="D27" s="12" t="str">
        <f aca="false">IF(ISNUMBER(E27),IF(ISNUMBER(C27),C27/E27,0),"")</f>
        <v/>
      </c>
      <c r="E27" s="0" t="str">
        <f aca="true">IF(B24="Pointwise",SUMIF(INDIRECT("C"&amp;(ROW())&amp;":C"&amp;(ROW()+B25-1)),"&gt; 0"),"")</f>
        <v/>
      </c>
      <c r="G27" s="2" t="n">
        <v>18</v>
      </c>
      <c r="H27" s="2" t="n">
        <v>6</v>
      </c>
      <c r="I27" s="0" t="str">
        <f aca="false">IF(G24="Pointwise","Normalised","")</f>
        <v/>
      </c>
      <c r="J27" s="0" t="str">
        <f aca="false">IF(G24="Pointwise","Total weight","")</f>
        <v/>
      </c>
      <c r="L27" s="2" t="n">
        <v>18</v>
      </c>
      <c r="M27" s="2" t="n">
        <v>6</v>
      </c>
      <c r="N27" s="0" t="str">
        <f aca="false">IF(L24="Pointwise","Normalised","")</f>
        <v/>
      </c>
      <c r="O27" s="0" t="str">
        <f aca="false">IF(L24="Pointwise","Total weight","")</f>
        <v/>
      </c>
      <c r="Q27" s="2" t="n">
        <v>18</v>
      </c>
      <c r="R27" s="2" t="n">
        <v>6</v>
      </c>
      <c r="S27" s="0" t="str">
        <f aca="false">IF(Q24="Pointwise","Normalised","")</f>
        <v/>
      </c>
      <c r="T27" s="0" t="str">
        <f aca="false">IF(Q24="Pointwise","Total weight","")</f>
        <v/>
      </c>
      <c r="V27" s="2" t="n">
        <v>18</v>
      </c>
      <c r="W27" s="2" t="n">
        <v>6</v>
      </c>
      <c r="X27" s="0" t="str">
        <f aca="false">IF(V24="Pointwise","Normalised","")</f>
        <v/>
      </c>
      <c r="Y27" s="0" t="str">
        <f aca="false">IF(V24="Pointwise","Total weight","")</f>
        <v/>
      </c>
      <c r="AA27" s="2" t="n">
        <v>18</v>
      </c>
      <c r="AB27" s="2" t="n">
        <v>6</v>
      </c>
      <c r="AC27" s="0" t="str">
        <f aca="false">IF(AA24="Pointwise","Normalised","")</f>
        <v/>
      </c>
      <c r="AD27" s="0" t="str">
        <f aca="false">IF(AA24="Pointwise","Total weight","")</f>
        <v/>
      </c>
      <c r="AF27" s="2" t="n">
        <v>18</v>
      </c>
      <c r="AG27" s="2" t="n">
        <v>6</v>
      </c>
      <c r="AH27" s="0" t="str">
        <f aca="false">IF(AF24="Pointwise","Normalised","")</f>
        <v/>
      </c>
      <c r="AI27" s="0" t="str">
        <f aca="false">IF(AF24="Pointwise","Total weight","")</f>
        <v/>
      </c>
      <c r="AK27" s="2" t="n">
        <v>18</v>
      </c>
      <c r="AL27" s="2" t="n">
        <v>6</v>
      </c>
      <c r="AM27" s="0" t="str">
        <f aca="false">IF(AK24="Pointwise","Normalised","")</f>
        <v/>
      </c>
      <c r="AN27" s="0" t="str">
        <f aca="false">IF(AK24="Pointwise","Total weight","")</f>
        <v/>
      </c>
      <c r="AP27" s="2" t="n">
        <v>18</v>
      </c>
      <c r="AQ27" s="2" t="n">
        <v>6</v>
      </c>
      <c r="AR27" s="0" t="str">
        <f aca="false">IF(AP24="Pointwise","Normalised","")</f>
        <v/>
      </c>
      <c r="AS27" s="0" t="str">
        <f aca="false">IF(AP24="Pointwise","Total weight","")</f>
        <v/>
      </c>
      <c r="AU27" s="2" t="n">
        <v>18</v>
      </c>
      <c r="AV27" s="2" t="n">
        <v>6</v>
      </c>
      <c r="AW27" s="0" t="str">
        <f aca="false">IF(AU24="Pointwise","Normalised","")</f>
        <v/>
      </c>
      <c r="AX27" s="0" t="str">
        <f aca="false">IF(AU24="Pointwise","Total weight","")</f>
        <v/>
      </c>
    </row>
    <row r="28" customFormat="false" ht="15.8" hidden="false" customHeight="false" outlineLevel="0" collapsed="false">
      <c r="B28" s="2" t="n">
        <v>21</v>
      </c>
      <c r="C28" s="2" t="n">
        <v>5</v>
      </c>
      <c r="D28" s="12" t="str">
        <f aca="false">IF(ISNUMBER(E28),IF(ISNUMBER(C28),C28/E28,0),"")</f>
        <v/>
      </c>
      <c r="E28" s="24" t="str">
        <f aca="false">E27</f>
        <v/>
      </c>
      <c r="G28" s="2" t="n">
        <v>21</v>
      </c>
      <c r="H28" s="2" t="n">
        <v>5</v>
      </c>
      <c r="I28" s="12" t="str">
        <f aca="false">IF(ISNUMBER(J28),IF(ISNUMBER(H27),H27/J28,0),"")</f>
        <v/>
      </c>
      <c r="J28" s="0" t="str">
        <f aca="true">IF(G24="Pointwise",SUMIF(INDIRECT("C"&amp;(ROW())&amp;":C"&amp;(ROW()+G25-1)),"&gt; 0"),"")</f>
        <v/>
      </c>
      <c r="L28" s="2" t="n">
        <v>21</v>
      </c>
      <c r="M28" s="2" t="n">
        <v>5</v>
      </c>
      <c r="N28" s="12" t="str">
        <f aca="false">IF(ISNUMBER(O28),IF(ISNUMBER(M27),M27/O28,0),"")</f>
        <v/>
      </c>
      <c r="O28" s="0" t="str">
        <f aca="true">IF(L24="Pointwise",SUMIF(INDIRECT("C"&amp;(ROW())&amp;":C"&amp;(ROW()+L25-1)),"&gt; 0"),"")</f>
        <v/>
      </c>
      <c r="Q28" s="2" t="n">
        <v>21</v>
      </c>
      <c r="R28" s="2" t="n">
        <v>5</v>
      </c>
      <c r="S28" s="12" t="str">
        <f aca="false">IF(ISNUMBER(T28),IF(ISNUMBER(R27),R27/T28,0),"")</f>
        <v/>
      </c>
      <c r="T28" s="0" t="str">
        <f aca="true">IF(Q24="Pointwise",SUMIF(INDIRECT("C"&amp;(ROW())&amp;":C"&amp;(ROW()+Q25-1)),"&gt; 0"),"")</f>
        <v/>
      </c>
      <c r="V28" s="2" t="n">
        <v>21</v>
      </c>
      <c r="W28" s="2" t="n">
        <v>5</v>
      </c>
      <c r="X28" s="12" t="str">
        <f aca="false">IF(ISNUMBER(Y28),IF(ISNUMBER(W27),W27/Y28,0),"")</f>
        <v/>
      </c>
      <c r="Y28" s="0" t="str">
        <f aca="true">IF(V24="Pointwise",SUMIF(INDIRECT("C"&amp;(ROW())&amp;":C"&amp;(ROW()+V25-1)),"&gt; 0"),"")</f>
        <v/>
      </c>
      <c r="AA28" s="2" t="n">
        <v>21</v>
      </c>
      <c r="AB28" s="2" t="n">
        <v>5</v>
      </c>
      <c r="AC28" s="12" t="str">
        <f aca="false">IF(ISNUMBER(AD28),IF(ISNUMBER(AB27),AB27/AD28,0),"")</f>
        <v/>
      </c>
      <c r="AD28" s="0" t="str">
        <f aca="true">IF(AA24="Pointwise",SUMIF(INDIRECT("C"&amp;(ROW())&amp;":C"&amp;(ROW()+AA25-1)),"&gt; 0"),"")</f>
        <v/>
      </c>
      <c r="AF28" s="2" t="n">
        <v>21</v>
      </c>
      <c r="AG28" s="2" t="n">
        <v>5</v>
      </c>
      <c r="AH28" s="12" t="str">
        <f aca="false">IF(ISNUMBER(AI28),IF(ISNUMBER(AG27),AG27/AI28,0),"")</f>
        <v/>
      </c>
      <c r="AI28" s="0" t="str">
        <f aca="true">IF(AF24="Pointwise",SUMIF(INDIRECT("C"&amp;(ROW())&amp;":C"&amp;(ROW()+AF25-1)),"&gt; 0"),"")</f>
        <v/>
      </c>
      <c r="AK28" s="2" t="n">
        <v>21</v>
      </c>
      <c r="AL28" s="2" t="n">
        <v>5</v>
      </c>
      <c r="AM28" s="12" t="str">
        <f aca="false">IF(ISNUMBER(AN28),IF(ISNUMBER(AL27),AL27/AN28,0),"")</f>
        <v/>
      </c>
      <c r="AN28" s="0" t="str">
        <f aca="true">IF(AK24="Pointwise",SUMIF(INDIRECT("C"&amp;(ROW())&amp;":C"&amp;(ROW()+AK25-1)),"&gt; 0"),"")</f>
        <v/>
      </c>
      <c r="AP28" s="2" t="n">
        <v>21</v>
      </c>
      <c r="AQ28" s="2" t="n">
        <v>5</v>
      </c>
      <c r="AR28" s="12" t="str">
        <f aca="false">IF(ISNUMBER(AS28),IF(ISNUMBER(AQ27),AQ27/AS28,0),"")</f>
        <v/>
      </c>
      <c r="AS28" s="0" t="str">
        <f aca="true">IF(AP24="Pointwise",SUMIF(INDIRECT("C"&amp;(ROW())&amp;":C"&amp;(ROW()+AP25-1)),"&gt; 0"),"")</f>
        <v/>
      </c>
      <c r="AU28" s="2" t="n">
        <v>21</v>
      </c>
      <c r="AV28" s="2" t="n">
        <v>5</v>
      </c>
      <c r="AW28" s="12" t="str">
        <f aca="false">IF(ISNUMBER(AX28),IF(ISNUMBER(AV27),AV27/AX28,0),"")</f>
        <v/>
      </c>
      <c r="AX28" s="0" t="str">
        <f aca="true">IF(AU24="Pointwise",SUMIF(INDIRECT("C"&amp;(ROW())&amp;":C"&amp;(ROW()+AU25-1)),"&gt; 0"),"")</f>
        <v/>
      </c>
    </row>
    <row r="29" customFormat="false" ht="15.8" hidden="false" customHeight="false" outlineLevel="0" collapsed="false">
      <c r="B29" s="2" t="n">
        <v>26</v>
      </c>
      <c r="C29" s="2" t="n">
        <v>0</v>
      </c>
      <c r="D29" s="12" t="str">
        <f aca="false">IF(ISNUMBER(E29),IF(ISNUMBER(C29),C29/E29,0),"")</f>
        <v/>
      </c>
      <c r="E29" s="24" t="str">
        <f aca="false">E28</f>
        <v/>
      </c>
      <c r="G29" s="2" t="n">
        <v>26</v>
      </c>
      <c r="H29" s="2" t="n">
        <v>0</v>
      </c>
      <c r="I29" s="12" t="str">
        <f aca="false">IF(ISNUMBER(J29),IF(ISNUMBER(H28),H28/J29,0),"")</f>
        <v/>
      </c>
      <c r="J29" s="24" t="str">
        <f aca="false">J28</f>
        <v/>
      </c>
      <c r="L29" s="2" t="n">
        <v>26</v>
      </c>
      <c r="M29" s="2" t="n">
        <v>0</v>
      </c>
      <c r="N29" s="12" t="str">
        <f aca="false">IF(ISNUMBER(O29),IF(ISNUMBER(M28),M28/O29,0),"")</f>
        <v/>
      </c>
      <c r="O29" s="24" t="str">
        <f aca="false">O28</f>
        <v/>
      </c>
      <c r="Q29" s="2" t="n">
        <v>26</v>
      </c>
      <c r="R29" s="2" t="n">
        <v>0</v>
      </c>
      <c r="S29" s="12" t="str">
        <f aca="false">IF(ISNUMBER(T29),IF(ISNUMBER(R28),R28/T29,0),"")</f>
        <v/>
      </c>
      <c r="T29" s="24" t="str">
        <f aca="false">T28</f>
        <v/>
      </c>
      <c r="V29" s="2" t="n">
        <v>26</v>
      </c>
      <c r="W29" s="2" t="n">
        <v>0</v>
      </c>
      <c r="X29" s="12" t="str">
        <f aca="false">IF(ISNUMBER(Y29),IF(ISNUMBER(W28),W28/Y29,0),"")</f>
        <v/>
      </c>
      <c r="Y29" s="24" t="str">
        <f aca="false">Y28</f>
        <v/>
      </c>
      <c r="AA29" s="2" t="n">
        <v>26</v>
      </c>
      <c r="AB29" s="2" t="n">
        <v>0</v>
      </c>
      <c r="AC29" s="12" t="str">
        <f aca="false">IF(ISNUMBER(AD29),IF(ISNUMBER(AB28),AB28/AD29,0),"")</f>
        <v/>
      </c>
      <c r="AD29" s="24" t="str">
        <f aca="false">AD28</f>
        <v/>
      </c>
      <c r="AF29" s="2" t="n">
        <v>26</v>
      </c>
      <c r="AG29" s="2" t="n">
        <v>0</v>
      </c>
      <c r="AH29" s="12" t="str">
        <f aca="false">IF(ISNUMBER(AI29),IF(ISNUMBER(AG28),AG28/AI29,0),"")</f>
        <v/>
      </c>
      <c r="AI29" s="24" t="str">
        <f aca="false">AI28</f>
        <v/>
      </c>
      <c r="AK29" s="2" t="n">
        <v>26</v>
      </c>
      <c r="AL29" s="2" t="n">
        <v>0</v>
      </c>
      <c r="AM29" s="12" t="str">
        <f aca="false">IF(ISNUMBER(AN29),IF(ISNUMBER(AL28),AL28/AN29,0),"")</f>
        <v/>
      </c>
      <c r="AN29" s="24" t="str">
        <f aca="false">AN28</f>
        <v/>
      </c>
      <c r="AP29" s="2" t="n">
        <v>26</v>
      </c>
      <c r="AQ29" s="2" t="n">
        <v>0</v>
      </c>
      <c r="AR29" s="12" t="str">
        <f aca="false">IF(ISNUMBER(AS29),IF(ISNUMBER(AQ28),AQ28/AS29,0),"")</f>
        <v/>
      </c>
      <c r="AS29" s="24" t="str">
        <f aca="false">AS28</f>
        <v/>
      </c>
      <c r="AU29" s="2" t="n">
        <v>26</v>
      </c>
      <c r="AV29" s="2" t="n">
        <v>0</v>
      </c>
      <c r="AW29" s="12" t="str">
        <f aca="false">IF(ISNUMBER(AX29),IF(ISNUMBER(AV28),AV28/AX29,0),"")</f>
        <v/>
      </c>
      <c r="AX29" s="24" t="str">
        <f aca="false">AX28</f>
        <v/>
      </c>
    </row>
    <row r="30" customFormat="false" ht="15.8" hidden="false" customHeight="false" outlineLevel="0" collapsed="false">
      <c r="B30" s="2"/>
      <c r="C30" s="2"/>
      <c r="D30" s="12" t="str">
        <f aca="false">IF(ISNUMBER(E30),IF(ISNUMBER(C30),C30/E30,0),"")</f>
        <v/>
      </c>
      <c r="E30" s="24" t="str">
        <f aca="false">E29</f>
        <v/>
      </c>
      <c r="G30" s="2"/>
      <c r="H30" s="2"/>
      <c r="I30" s="12" t="str">
        <f aca="false">IF(ISNUMBER(J30),IF(ISNUMBER(H29),H29/J30,0),"")</f>
        <v/>
      </c>
      <c r="J30" s="24" t="str">
        <f aca="false">J29</f>
        <v/>
      </c>
      <c r="L30" s="2"/>
      <c r="M30" s="2"/>
      <c r="N30" s="12" t="str">
        <f aca="false">IF(ISNUMBER(O30),IF(ISNUMBER(M29),M29/O30,0),"")</f>
        <v/>
      </c>
      <c r="O30" s="24" t="str">
        <f aca="false">O29</f>
        <v/>
      </c>
      <c r="Q30" s="2"/>
      <c r="R30" s="2"/>
      <c r="S30" s="12" t="str">
        <f aca="false">IF(ISNUMBER(T30),IF(ISNUMBER(R29),R29/T30,0),"")</f>
        <v/>
      </c>
      <c r="T30" s="24" t="str">
        <f aca="false">T29</f>
        <v/>
      </c>
      <c r="V30" s="2"/>
      <c r="W30" s="2"/>
      <c r="X30" s="12" t="str">
        <f aca="false">IF(ISNUMBER(Y30),IF(ISNUMBER(W29),W29/Y30,0),"")</f>
        <v/>
      </c>
      <c r="Y30" s="24" t="str">
        <f aca="false">Y29</f>
        <v/>
      </c>
      <c r="AA30" s="2"/>
      <c r="AB30" s="2"/>
      <c r="AC30" s="12" t="str">
        <f aca="false">IF(ISNUMBER(AD30),IF(ISNUMBER(AB29),AB29/AD30,0),"")</f>
        <v/>
      </c>
      <c r="AD30" s="24" t="str">
        <f aca="false">AD29</f>
        <v/>
      </c>
      <c r="AF30" s="2"/>
      <c r="AG30" s="2"/>
      <c r="AH30" s="12" t="str">
        <f aca="false">IF(ISNUMBER(AI30),IF(ISNUMBER(AG29),AG29/AI30,0),"")</f>
        <v/>
      </c>
      <c r="AI30" s="24" t="str">
        <f aca="false">AI29</f>
        <v/>
      </c>
      <c r="AK30" s="2"/>
      <c r="AL30" s="2"/>
      <c r="AM30" s="12" t="str">
        <f aca="false">IF(ISNUMBER(AN30),IF(ISNUMBER(AL29),AL29/AN30,0),"")</f>
        <v/>
      </c>
      <c r="AN30" s="24" t="str">
        <f aca="false">AN29</f>
        <v/>
      </c>
      <c r="AP30" s="2"/>
      <c r="AQ30" s="2"/>
      <c r="AR30" s="12" t="str">
        <f aca="false">IF(ISNUMBER(AS30),IF(ISNUMBER(AQ29),AQ29/AS30,0),"")</f>
        <v/>
      </c>
      <c r="AS30" s="24" t="str">
        <f aca="false">AS29</f>
        <v/>
      </c>
      <c r="AU30" s="2"/>
      <c r="AV30" s="2"/>
      <c r="AW30" s="12" t="str">
        <f aca="false">IF(ISNUMBER(AX30),IF(ISNUMBER(AV29),AV29/AX30,0),"")</f>
        <v/>
      </c>
      <c r="AX30" s="24" t="str">
        <f aca="false">AX29</f>
        <v/>
      </c>
    </row>
    <row r="31" customFormat="false" ht="15.8" hidden="false" customHeight="false" outlineLevel="0" collapsed="false">
      <c r="B31" s="2"/>
      <c r="C31" s="2"/>
      <c r="D31" s="12" t="str">
        <f aca="false">IF(ISNUMBER(E31),IF(ISNUMBER(C31),C31/E31,0),"")</f>
        <v/>
      </c>
      <c r="E31" s="24" t="str">
        <f aca="false">E30</f>
        <v/>
      </c>
      <c r="G31" s="2"/>
      <c r="H31" s="2"/>
      <c r="I31" s="12" t="str">
        <f aca="false">IF(ISNUMBER(J31),IF(ISNUMBER(H30),H30/J31,0),"")</f>
        <v/>
      </c>
      <c r="J31" s="24" t="str">
        <f aca="false">J30</f>
        <v/>
      </c>
      <c r="L31" s="2"/>
      <c r="M31" s="2"/>
      <c r="N31" s="12" t="str">
        <f aca="false">IF(ISNUMBER(O31),IF(ISNUMBER(M30),M30/O31,0),"")</f>
        <v/>
      </c>
      <c r="O31" s="24" t="str">
        <f aca="false">O30</f>
        <v/>
      </c>
      <c r="Q31" s="2"/>
      <c r="R31" s="2"/>
      <c r="S31" s="12" t="str">
        <f aca="false">IF(ISNUMBER(T31),IF(ISNUMBER(R30),R30/T31,0),"")</f>
        <v/>
      </c>
      <c r="T31" s="24" t="str">
        <f aca="false">T30</f>
        <v/>
      </c>
      <c r="V31" s="2"/>
      <c r="W31" s="2"/>
      <c r="X31" s="12" t="str">
        <f aca="false">IF(ISNUMBER(Y31),IF(ISNUMBER(W30),W30/Y31,0),"")</f>
        <v/>
      </c>
      <c r="Y31" s="24" t="str">
        <f aca="false">Y30</f>
        <v/>
      </c>
      <c r="AA31" s="2"/>
      <c r="AB31" s="2"/>
      <c r="AC31" s="12" t="str">
        <f aca="false">IF(ISNUMBER(AD31),IF(ISNUMBER(AB30),AB30/AD31,0),"")</f>
        <v/>
      </c>
      <c r="AD31" s="24" t="str">
        <f aca="false">AD30</f>
        <v/>
      </c>
      <c r="AF31" s="2"/>
      <c r="AG31" s="2"/>
      <c r="AH31" s="12" t="str">
        <f aca="false">IF(ISNUMBER(AI31),IF(ISNUMBER(AG30),AG30/AI31,0),"")</f>
        <v/>
      </c>
      <c r="AI31" s="24" t="str">
        <f aca="false">AI30</f>
        <v/>
      </c>
      <c r="AK31" s="2"/>
      <c r="AL31" s="2"/>
      <c r="AM31" s="12" t="str">
        <f aca="false">IF(ISNUMBER(AN31),IF(ISNUMBER(AL30),AL30/AN31,0),"")</f>
        <v/>
      </c>
      <c r="AN31" s="24" t="str">
        <f aca="false">AN30</f>
        <v/>
      </c>
      <c r="AP31" s="2"/>
      <c r="AQ31" s="2"/>
      <c r="AR31" s="12" t="str">
        <f aca="false">IF(ISNUMBER(AS31),IF(ISNUMBER(AQ30),AQ30/AS31,0),"")</f>
        <v/>
      </c>
      <c r="AS31" s="24" t="str">
        <f aca="false">AS30</f>
        <v/>
      </c>
      <c r="AU31" s="2"/>
      <c r="AV31" s="2"/>
      <c r="AW31" s="12" t="str">
        <f aca="false">IF(ISNUMBER(AX31),IF(ISNUMBER(AV30),AV30/AX31,0),"")</f>
        <v/>
      </c>
      <c r="AX31" s="24" t="str">
        <f aca="false">AX30</f>
        <v/>
      </c>
    </row>
    <row r="32" customFormat="false" ht="15.8" hidden="false" customHeight="false" outlineLevel="0" collapsed="false">
      <c r="B32" s="2"/>
      <c r="C32" s="2"/>
      <c r="D32" s="12" t="str">
        <f aca="false">IF(ISNUMBER(E32),IF(ISNUMBER(C32),C32/E32,0),"")</f>
        <v/>
      </c>
      <c r="E32" s="24" t="str">
        <f aca="false">E31</f>
        <v/>
      </c>
      <c r="G32" s="2"/>
      <c r="H32" s="2"/>
      <c r="I32" s="12" t="str">
        <f aca="false">IF(ISNUMBER(J32),IF(ISNUMBER(H31),H31/J32,0),"")</f>
        <v/>
      </c>
      <c r="J32" s="24" t="str">
        <f aca="false">J31</f>
        <v/>
      </c>
      <c r="L32" s="2"/>
      <c r="M32" s="2"/>
      <c r="N32" s="12" t="str">
        <f aca="false">IF(ISNUMBER(O32),IF(ISNUMBER(M31),M31/O32,0),"")</f>
        <v/>
      </c>
      <c r="O32" s="24" t="str">
        <f aca="false">O31</f>
        <v/>
      </c>
      <c r="Q32" s="2"/>
      <c r="R32" s="2"/>
      <c r="S32" s="12" t="str">
        <f aca="false">IF(ISNUMBER(T32),IF(ISNUMBER(R31),R31/T32,0),"")</f>
        <v/>
      </c>
      <c r="T32" s="24" t="str">
        <f aca="false">T31</f>
        <v/>
      </c>
      <c r="V32" s="2"/>
      <c r="W32" s="2"/>
      <c r="X32" s="12" t="str">
        <f aca="false">IF(ISNUMBER(Y32),IF(ISNUMBER(W31),W31/Y32,0),"")</f>
        <v/>
      </c>
      <c r="Y32" s="24" t="str">
        <f aca="false">Y31</f>
        <v/>
      </c>
      <c r="AA32" s="2"/>
      <c r="AB32" s="2"/>
      <c r="AC32" s="12" t="str">
        <f aca="false">IF(ISNUMBER(AD32),IF(ISNUMBER(AB31),AB31/AD32,0),"")</f>
        <v/>
      </c>
      <c r="AD32" s="24" t="str">
        <f aca="false">AD31</f>
        <v/>
      </c>
      <c r="AF32" s="2"/>
      <c r="AG32" s="2"/>
      <c r="AH32" s="12" t="str">
        <f aca="false">IF(ISNUMBER(AI32),IF(ISNUMBER(AG31),AG31/AI32,0),"")</f>
        <v/>
      </c>
      <c r="AI32" s="24" t="str">
        <f aca="false">AI31</f>
        <v/>
      </c>
      <c r="AK32" s="2"/>
      <c r="AL32" s="2"/>
      <c r="AM32" s="12" t="str">
        <f aca="false">IF(ISNUMBER(AN32),IF(ISNUMBER(AL31),AL31/AN32,0),"")</f>
        <v/>
      </c>
      <c r="AN32" s="24" t="str">
        <f aca="false">AN31</f>
        <v/>
      </c>
      <c r="AP32" s="2"/>
      <c r="AQ32" s="2"/>
      <c r="AR32" s="12" t="str">
        <f aca="false">IF(ISNUMBER(AS32),IF(ISNUMBER(AQ31),AQ31/AS32,0),"")</f>
        <v/>
      </c>
      <c r="AS32" s="24" t="str">
        <f aca="false">AS31</f>
        <v/>
      </c>
      <c r="AU32" s="2"/>
      <c r="AV32" s="2"/>
      <c r="AW32" s="12" t="str">
        <f aca="false">IF(ISNUMBER(AX32),IF(ISNUMBER(AV31),AV31/AX32,0),"")</f>
        <v/>
      </c>
      <c r="AX32" s="24" t="str">
        <f aca="false">AX31</f>
        <v/>
      </c>
    </row>
    <row r="33" customFormat="false" ht="15.8" hidden="false" customHeight="false" outlineLevel="0" collapsed="false">
      <c r="I33" s="12" t="str">
        <f aca="false">IF(ISNUMBER(J33),IF(ISNUMBER(H32),H32/J33,0),"")</f>
        <v/>
      </c>
      <c r="J33" s="24" t="str">
        <f aca="false">J32</f>
        <v/>
      </c>
      <c r="N33" s="12" t="str">
        <f aca="false">IF(ISNUMBER(O33),IF(ISNUMBER(M32),M32/O33,0),"")</f>
        <v/>
      </c>
      <c r="O33" s="24" t="str">
        <f aca="false">O32</f>
        <v/>
      </c>
      <c r="S33" s="12" t="str">
        <f aca="false">IF(ISNUMBER(T33),IF(ISNUMBER(R32),R32/T33,0),"")</f>
        <v/>
      </c>
      <c r="T33" s="24" t="str">
        <f aca="false">T32</f>
        <v/>
      </c>
      <c r="X33" s="12" t="str">
        <f aca="false">IF(ISNUMBER(Y33),IF(ISNUMBER(W32),W32/Y33,0),"")</f>
        <v/>
      </c>
      <c r="Y33" s="24" t="str">
        <f aca="false">Y32</f>
        <v/>
      </c>
      <c r="AC33" s="12" t="str">
        <f aca="false">IF(ISNUMBER(AD33),IF(ISNUMBER(AB32),AB32/AD33,0),"")</f>
        <v/>
      </c>
      <c r="AD33" s="24" t="str">
        <f aca="false">AD32</f>
        <v/>
      </c>
      <c r="AH33" s="12" t="str">
        <f aca="false">IF(ISNUMBER(AI33),IF(ISNUMBER(AG32),AG32/AI33,0),"")</f>
        <v/>
      </c>
      <c r="AI33" s="24" t="str">
        <f aca="false">AI32</f>
        <v/>
      </c>
      <c r="AM33" s="12" t="str">
        <f aca="false">IF(ISNUMBER(AN33),IF(ISNUMBER(AL32),AL32/AN33,0),"")</f>
        <v/>
      </c>
      <c r="AN33" s="24" t="str">
        <f aca="false">AN32</f>
        <v/>
      </c>
      <c r="AR33" s="12" t="str">
        <f aca="false">IF(ISNUMBER(AS33),IF(ISNUMBER(AQ32),AQ32/AS33,0),"")</f>
        <v/>
      </c>
      <c r="AS33" s="24" t="str">
        <f aca="false">AS32</f>
        <v/>
      </c>
      <c r="AW33" s="12" t="str">
        <f aca="false">IF(ISNUMBER(AX33),IF(ISNUMBER(AV32),AV32/AX33,0),"")</f>
        <v/>
      </c>
      <c r="AX33" s="24" t="str">
        <f aca="false">AX32</f>
        <v/>
      </c>
    </row>
  </sheetData>
  <mergeCells count="1">
    <mergeCell ref="A1:B1"/>
  </mergeCells>
  <conditionalFormatting sqref="B9">
    <cfRule type="expression" priority="2" aboveAverage="0" equalAverage="0" bottom="0" percent="0" rank="0" text="" dxfId="0">
      <formula>B$11="NO"</formula>
    </cfRule>
  </conditionalFormatting>
  <conditionalFormatting sqref="B10">
    <cfRule type="expression" priority="3" aboveAverage="0" equalAverage="0" bottom="0" percent="0" rank="0" text="" dxfId="0">
      <formula>AND(B$11="NO",B$12="YES")</formula>
    </cfRule>
  </conditionalFormatting>
  <conditionalFormatting sqref="B12">
    <cfRule type="expression" priority="4" aboveAverage="0" equalAverage="0" bottom="0" percent="0" rank="0" text="" dxfId="0">
      <formula>B$11="YES"</formula>
    </cfRule>
  </conditionalFormatting>
  <dataValidations count="9">
    <dataValidation allowBlank="false" operator="equal" showDropDown="false" showErrorMessage="true" showInputMessage="false" sqref="B11:B13 G11:G13 L11:L13 Q11:Q13 V11:V13 AA11:AA13 AF11:AF13 AK11:AK13 AP11:AP13 AU11:AU13" type="list">
      <formula1>Misc!$B$1:$B$2</formula1>
      <formula2>0</formula2>
    </dataValidation>
    <dataValidation allowBlank="false" operator="greaterThan" showDropDown="false" showErrorMessage="true" showInputMessage="false" sqref="B6 G6 L6 Q6 V6 AA6 AF6 AK6 AP6 AU6" type="decimal">
      <formula1>0</formula1>
      <formula2>0</formula2>
    </dataValidation>
    <dataValidation allowBlank="false" operator="greaterThanOrEqual" showDropDown="false" showErrorMessage="true" showInputMessage="false" sqref="B7 G7 L7 Q7 V7 AA7 AF7 AK7 AP7 AU7" type="decimal">
      <formula1>0</formula1>
      <formula2>0</formula2>
    </dataValidation>
    <dataValidation allowBlank="true" operator="greaterThanOrEqual" showDropDown="false" showErrorMessage="true" showInputMessage="false" sqref="B9:B10 G9:G10 L9:L10 Q9:Q10 V9:V10 AA9:AA10 AF9:AF10 AK9:AK10 AP9:AP10 AU9:AU10" type="decimal">
      <formula1>0</formula1>
      <formula2>0</formula2>
    </dataValidation>
    <dataValidation allowBlank="false" operator="greaterThanOrEqual" showDropDown="false" showErrorMessage="true" showInputMessage="false" sqref="B14 G14 L14 Q14 V14 AA14 AF14 AK14 AP14 AU14" type="decimal">
      <formula1>0</formula1>
      <formula2>0</formula2>
    </dataValidation>
    <dataValidation allowBlank="false" operator="equal" showDropDown="false" showErrorMessage="true" showInputMessage="false" sqref="B16 G16 L16 Q16 V16 AA16 AF16 AK16 AP16 AU16 B24 G24 L24 Q24 V24 AA24 AF24 AK24 AP24 AU24" type="list">
      <formula1>Misc!$D$1:$D$3</formula1>
      <formula2>0</formula2>
    </dataValidation>
    <dataValidation allowBlank="false" operator="greaterThan" showDropDown="false" showErrorMessage="true" showInputMessage="false" sqref="B17 G17 L17 Q17 V17 AA17 AF17 AK17 AP17 AU17 B25 G25 L25 Q25 V25 AA25 AF25 AK25 AP25 AU25" type="none">
      <formula1>0</formula1>
      <formula2>0</formula2>
    </dataValidation>
    <dataValidation allowBlank="true" operator="greaterThanOrEqual" showDropDown="false" showErrorMessage="true" showInputMessage="false" sqref="B3" type="whole">
      <formula1>0</formula1>
      <formula2>0</formula2>
    </dataValidation>
    <dataValidation allowBlank="true" operator="equal" showDropDown="false" showErrorMessage="true" showInputMessage="false" sqref="B8 G8 L8 Q8 V8 AA8 AF8 AK8 AP8 AU8" type="list">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zeroHeight="false" outlineLevelRow="0" outlineLevelCol="0"/>
  <cols>
    <col collapsed="false" customWidth="true" hidden="false" outlineLevel="0" max="1" min="1" style="0" width="13.5"/>
    <col collapsed="false" customWidth="true" hidden="false" outlineLevel="0" max="1025" min="2" style="0" width="8.52"/>
  </cols>
  <sheetData>
    <row r="1" customFormat="false" ht="15" hidden="false" customHeight="false" outlineLevel="0" collapsed="false">
      <c r="A1" s="21" t="s">
        <v>196</v>
      </c>
      <c r="B1" s="21"/>
    </row>
    <row r="3" customFormat="false" ht="12.8" hidden="false" customHeight="false" outlineLevel="0" collapsed="false">
      <c r="A3" s="0" t="s">
        <v>197</v>
      </c>
      <c r="B3" s="4" t="n">
        <v>1</v>
      </c>
      <c r="C3" s="0" t="s">
        <v>183</v>
      </c>
    </row>
    <row r="4" customFormat="false" ht="12.8" hidden="false" customHeight="false" outlineLevel="0" collapsed="false">
      <c r="A4" s="0" t="s">
        <v>184</v>
      </c>
      <c r="B4" s="4" t="n">
        <v>0</v>
      </c>
      <c r="C4" s="0" t="s">
        <v>183</v>
      </c>
    </row>
    <row r="5" customFormat="false" ht="12.8" hidden="false" customHeight="false" outlineLevel="0" collapsed="false">
      <c r="A5" s="0" t="s">
        <v>198</v>
      </c>
      <c r="B5" s="4" t="n">
        <v>100</v>
      </c>
      <c r="C5" s="0" t="s">
        <v>189</v>
      </c>
    </row>
    <row r="6" customFormat="false" ht="12.8" hidden="false" customHeight="false" outlineLevel="0" collapsed="false">
      <c r="A6" s="0" t="s">
        <v>199</v>
      </c>
      <c r="B6" s="4" t="n">
        <v>63</v>
      </c>
      <c r="C6" s="0" t="s">
        <v>189</v>
      </c>
    </row>
    <row r="7" customFormat="false" ht="12.8" hidden="false" customHeight="false" outlineLevel="0" collapsed="false">
      <c r="A7" s="0" t="s">
        <v>200</v>
      </c>
      <c r="B7" s="2" t="s">
        <v>201</v>
      </c>
      <c r="C7" s="0" t="s">
        <v>202</v>
      </c>
    </row>
  </sheetData>
  <mergeCells count="1">
    <mergeCell ref="A1:B1"/>
  </mergeCells>
  <dataValidations count="4">
    <dataValidation allowBlank="false" operator="greaterThan" showDropDown="false" showErrorMessage="true" showInputMessage="false" sqref="B3" type="decimal">
      <formula1>0</formula1>
      <formula2>0</formula2>
    </dataValidation>
    <dataValidation allowBlank="false" operator="equal" showDropDown="false" showErrorMessage="true" showInputMessage="false" sqref="B4" type="decimal">
      <formula1>0</formula1>
      <formula2>0</formula2>
    </dataValidation>
    <dataValidation allowBlank="false" operator="greaterThanOrEqual" showDropDown="false" showErrorMessage="true" showInputMessage="false" sqref="B5:B6" type="decimal">
      <formula1>0</formula1>
      <formula2>0</formula2>
    </dataValidation>
    <dataValidation allowBlank="false" operator="greaterThanOrEqual" showDropDown="false" showErrorMessage="true" showInputMessage="false" sqref="B7" type="list">
      <formula1>"EITHER,BOTH"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17430</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2018-08-13T14:23:03Z</dcterms:created>
  <dc:creator/>
  <dc:description/>
  <dc:language>en-US</dc:language>
  <cp:lastModifiedBy/>
  <dcterms:modified xsi:type="dcterms:W3CDTF">2019-01-24T13:36:39Z</dcterms:modified>
  <cp:revision>434</cp:revision>
  <dc:subject/>
  <dc:title/>
</cp:coreProperties>
</file>