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FEB 2018\Kwagga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Quote1!$A$1:$H$139</definedName>
  </definedNames>
  <calcPr calcId="162913"/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6" i="1"/>
  <c r="P121" i="1"/>
  <c r="P122" i="1"/>
  <c r="P123" i="1"/>
  <c r="R83" i="1" l="1"/>
  <c r="F83" i="1" s="1"/>
  <c r="H83" i="1" s="1"/>
  <c r="O80" i="1"/>
  <c r="R80" i="1" s="1"/>
  <c r="F80" i="1" s="1"/>
  <c r="H80" i="1" s="1"/>
  <c r="O81" i="1"/>
  <c r="R81" i="1" s="1"/>
  <c r="F81" i="1" s="1"/>
  <c r="H81" i="1" s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R88" i="1" l="1"/>
  <c r="F88" i="1" s="1"/>
  <c r="H88" i="1" s="1"/>
  <c r="R82" i="1"/>
  <c r="F82" i="1" s="1"/>
  <c r="H82" i="1" s="1"/>
  <c r="R94" i="1"/>
  <c r="R89" i="1"/>
  <c r="F89" i="1" s="1"/>
  <c r="H89" i="1" s="1"/>
  <c r="R91" i="1"/>
  <c r="F91" i="1" s="1"/>
  <c r="H91" i="1" s="1"/>
  <c r="R90" i="1"/>
  <c r="F90" i="1" s="1"/>
  <c r="H90" i="1" s="1"/>
  <c r="R92" i="1"/>
  <c r="F92" i="1" s="1"/>
  <c r="H92" i="1" s="1"/>
  <c r="R93" i="1"/>
  <c r="F93" i="1" s="1"/>
  <c r="H93" i="1" s="1"/>
  <c r="R87" i="1"/>
  <c r="F87" i="1" s="1"/>
  <c r="H87" i="1" s="1"/>
  <c r="R86" i="1"/>
  <c r="F86" i="1" s="1"/>
  <c r="H86" i="1" s="1"/>
  <c r="R84" i="1"/>
  <c r="F84" i="1" s="1"/>
  <c r="H84" i="1" s="1"/>
  <c r="R85" i="1"/>
  <c r="F85" i="1" s="1"/>
  <c r="H85" i="1" s="1"/>
  <c r="F20" i="1"/>
  <c r="H20" i="1" s="1"/>
  <c r="O41" i="1" l="1"/>
  <c r="R41" i="1" s="1"/>
  <c r="F41" i="1" s="1"/>
  <c r="H41" i="1" s="1"/>
  <c r="O27" i="1"/>
  <c r="R27" i="1" l="1"/>
  <c r="F27" i="1" s="1"/>
  <c r="H27" i="1" s="1"/>
  <c r="O72" i="1"/>
  <c r="O44" i="1"/>
  <c r="R44" i="1" s="1"/>
  <c r="F44" i="1" s="1"/>
  <c r="H44" i="1" s="1"/>
  <c r="O29" i="1"/>
  <c r="R29" i="1" l="1"/>
  <c r="F29" i="1" s="1"/>
  <c r="H29" i="1" s="1"/>
  <c r="R72" i="1"/>
  <c r="F72" i="1" s="1"/>
  <c r="O55" i="1"/>
  <c r="O56" i="1"/>
  <c r="O57" i="1"/>
  <c r="O58" i="1"/>
  <c r="O59" i="1"/>
  <c r="O60" i="1"/>
  <c r="O61" i="1"/>
  <c r="R61" i="1" s="1"/>
  <c r="F61" i="1" s="1"/>
  <c r="H61" i="1" s="1"/>
  <c r="O53" i="1"/>
  <c r="R53" i="1" s="1"/>
  <c r="F53" i="1" s="1"/>
  <c r="H53" i="1" s="1"/>
  <c r="O54" i="1"/>
  <c r="R54" i="1" s="1"/>
  <c r="F54" i="1" s="1"/>
  <c r="H54" i="1" s="1"/>
  <c r="O62" i="1"/>
  <c r="R62" i="1" l="1"/>
  <c r="F62" i="1" s="1"/>
  <c r="H62" i="1" s="1"/>
  <c r="R60" i="1"/>
  <c r="F60" i="1" s="1"/>
  <c r="H60" i="1" s="1"/>
  <c r="R59" i="1"/>
  <c r="F59" i="1" s="1"/>
  <c r="H59" i="1" s="1"/>
  <c r="R58" i="1"/>
  <c r="F58" i="1" s="1"/>
  <c r="H58" i="1" s="1"/>
  <c r="R57" i="1"/>
  <c r="F57" i="1" s="1"/>
  <c r="H57" i="1" s="1"/>
  <c r="R56" i="1"/>
  <c r="F56" i="1" s="1"/>
  <c r="H56" i="1" s="1"/>
  <c r="R55" i="1"/>
  <c r="F55" i="1" s="1"/>
  <c r="H55" i="1" s="1"/>
  <c r="O68" i="1"/>
  <c r="O69" i="1"/>
  <c r="R69" i="1" s="1"/>
  <c r="F69" i="1" s="1"/>
  <c r="H69" i="1" s="1"/>
  <c r="O73" i="1"/>
  <c r="O74" i="1"/>
  <c r="R74" i="1" s="1"/>
  <c r="F74" i="1" s="1"/>
  <c r="H74" i="1" s="1"/>
  <c r="O75" i="1"/>
  <c r="O76" i="1"/>
  <c r="R76" i="1" s="1"/>
  <c r="F76" i="1" s="1"/>
  <c r="H76" i="1" s="1"/>
  <c r="O77" i="1"/>
  <c r="O78" i="1"/>
  <c r="R78" i="1" s="1"/>
  <c r="F78" i="1" s="1"/>
  <c r="H78" i="1" s="1"/>
  <c r="O79" i="1"/>
  <c r="F94" i="1"/>
  <c r="H94" i="1" s="1"/>
  <c r="O95" i="1"/>
  <c r="O96" i="1"/>
  <c r="O97" i="1"/>
  <c r="O98" i="1"/>
  <c r="R98" i="1" s="1"/>
  <c r="F98" i="1" s="1"/>
  <c r="H98" i="1" s="1"/>
  <c r="O99" i="1"/>
  <c r="O100" i="1"/>
  <c r="R100" i="1" s="1"/>
  <c r="F100" i="1" s="1"/>
  <c r="H100" i="1" s="1"/>
  <c r="O101" i="1"/>
  <c r="O102" i="1"/>
  <c r="R102" i="1" s="1"/>
  <c r="H102" i="1" s="1"/>
  <c r="O103" i="1"/>
  <c r="O104" i="1"/>
  <c r="R104" i="1" s="1"/>
  <c r="F104" i="1" s="1"/>
  <c r="H104" i="1" s="1"/>
  <c r="O105" i="1"/>
  <c r="O106" i="1"/>
  <c r="R106" i="1" s="1"/>
  <c r="F106" i="1" s="1"/>
  <c r="H106" i="1" s="1"/>
  <c r="O107" i="1"/>
  <c r="O108" i="1"/>
  <c r="R108" i="1" s="1"/>
  <c r="F108" i="1" s="1"/>
  <c r="H108" i="1" s="1"/>
  <c r="R95" i="1" l="1"/>
  <c r="F95" i="1" s="1"/>
  <c r="H95" i="1" s="1"/>
  <c r="R96" i="1"/>
  <c r="F96" i="1" s="1"/>
  <c r="H96" i="1" s="1"/>
  <c r="R109" i="1"/>
  <c r="F109" i="1" s="1"/>
  <c r="R107" i="1"/>
  <c r="F107" i="1" s="1"/>
  <c r="H107" i="1" s="1"/>
  <c r="R105" i="1"/>
  <c r="F105" i="1" s="1"/>
  <c r="H105" i="1" s="1"/>
  <c r="R103" i="1"/>
  <c r="F103" i="1" s="1"/>
  <c r="H103" i="1" s="1"/>
  <c r="R101" i="1"/>
  <c r="F101" i="1" s="1"/>
  <c r="H101" i="1" s="1"/>
  <c r="R99" i="1"/>
  <c r="H99" i="1" s="1"/>
  <c r="R97" i="1"/>
  <c r="F97" i="1" s="1"/>
  <c r="H97" i="1" s="1"/>
  <c r="R79" i="1"/>
  <c r="F79" i="1" s="1"/>
  <c r="H79" i="1" s="1"/>
  <c r="R77" i="1"/>
  <c r="F77" i="1" s="1"/>
  <c r="H77" i="1" s="1"/>
  <c r="R75" i="1"/>
  <c r="F75" i="1" s="1"/>
  <c r="H75" i="1" s="1"/>
  <c r="R68" i="1"/>
  <c r="F68" i="1" s="1"/>
  <c r="H68" i="1" s="1"/>
  <c r="O34" i="1"/>
  <c r="O35" i="1"/>
  <c r="R35" i="1" s="1"/>
  <c r="F35" i="1" s="1"/>
  <c r="H35" i="1" s="1"/>
  <c r="O36" i="1"/>
  <c r="O37" i="1"/>
  <c r="R37" i="1" s="1"/>
  <c r="F37" i="1" s="1"/>
  <c r="O38" i="1"/>
  <c r="O23" i="1"/>
  <c r="O24" i="1"/>
  <c r="O46" i="1"/>
  <c r="O47" i="1"/>
  <c r="O48" i="1"/>
  <c r="O49" i="1"/>
  <c r="O50" i="1"/>
  <c r="R50" i="1" s="1"/>
  <c r="F50" i="1" s="1"/>
  <c r="H50" i="1" s="1"/>
  <c r="O51" i="1"/>
  <c r="O52" i="1"/>
  <c r="O43" i="1"/>
  <c r="O45" i="1"/>
  <c r="R47" i="1" l="1"/>
  <c r="F47" i="1" s="1"/>
  <c r="H47" i="1" s="1"/>
  <c r="R73" i="1"/>
  <c r="F73" i="1" s="1"/>
  <c r="H73" i="1" s="1"/>
  <c r="R38" i="1"/>
  <c r="F38" i="1" s="1"/>
  <c r="R36" i="1"/>
  <c r="R34" i="1"/>
  <c r="F34" i="1" s="1"/>
  <c r="H34" i="1" s="1"/>
  <c r="R24" i="1"/>
  <c r="F24" i="1" s="1"/>
  <c r="H24" i="1" s="1"/>
  <c r="R23" i="1"/>
  <c r="R52" i="1"/>
  <c r="R45" i="1"/>
  <c r="F45" i="1" s="1"/>
  <c r="H45" i="1" s="1"/>
  <c r="R51" i="1"/>
  <c r="F51" i="1" s="1"/>
  <c r="H51" i="1" s="1"/>
  <c r="R49" i="1"/>
  <c r="F49" i="1" s="1"/>
  <c r="H49" i="1" s="1"/>
  <c r="R48" i="1"/>
  <c r="F48" i="1" s="1"/>
  <c r="H48" i="1" s="1"/>
  <c r="R46" i="1"/>
  <c r="F46" i="1" s="1"/>
  <c r="H46" i="1" s="1"/>
  <c r="R43" i="1"/>
  <c r="F43" i="1" s="1"/>
  <c r="H43" i="1" s="1"/>
  <c r="O39" i="1"/>
  <c r="O40" i="1"/>
  <c r="O42" i="1"/>
  <c r="F23" i="1" l="1"/>
  <c r="H23" i="1" s="1"/>
  <c r="F36" i="1"/>
  <c r="H36" i="1" s="1"/>
  <c r="F52" i="1"/>
  <c r="H52" i="1" s="1"/>
  <c r="R39" i="1"/>
  <c r="F39" i="1" s="1"/>
  <c r="H39" i="1" s="1"/>
  <c r="R40" i="1"/>
  <c r="F40" i="1" s="1"/>
  <c r="H40" i="1" s="1"/>
  <c r="H38" i="1"/>
  <c r="R42" i="1"/>
  <c r="F42" i="1" s="1"/>
  <c r="H42" i="1" s="1"/>
  <c r="O17" i="1"/>
  <c r="O19" i="1"/>
  <c r="O21" i="1"/>
  <c r="O22" i="1"/>
  <c r="O25" i="1"/>
  <c r="O26" i="1"/>
  <c r="O28" i="1"/>
  <c r="O30" i="1"/>
  <c r="O31" i="1"/>
  <c r="O32" i="1"/>
  <c r="O33" i="1"/>
  <c r="O63" i="1"/>
  <c r="O64" i="1"/>
  <c r="O65" i="1"/>
  <c r="O66" i="1"/>
  <c r="O67" i="1"/>
  <c r="O121" i="1"/>
  <c r="O122" i="1"/>
  <c r="O123" i="1"/>
  <c r="R110" i="1" l="1"/>
  <c r="F110" i="1" s="1"/>
  <c r="R26" i="1"/>
  <c r="F26" i="1" s="1"/>
  <c r="H26" i="1" s="1"/>
  <c r="R25" i="1"/>
  <c r="F25" i="1" s="1"/>
  <c r="H25" i="1" s="1"/>
  <c r="R63" i="1"/>
  <c r="R19" i="1"/>
  <c r="R67" i="1"/>
  <c r="F67" i="1" s="1"/>
  <c r="H67" i="1" s="1"/>
  <c r="R17" i="1"/>
  <c r="F17" i="1" s="1"/>
  <c r="H17" i="1" s="1"/>
  <c r="R122" i="1"/>
  <c r="F122" i="1" s="1"/>
  <c r="H122" i="1" s="1"/>
  <c r="R64" i="1"/>
  <c r="R121" i="1"/>
  <c r="F121" i="1" s="1"/>
  <c r="H121" i="1" s="1"/>
  <c r="R123" i="1"/>
  <c r="F123" i="1" s="1"/>
  <c r="H123" i="1" s="1"/>
  <c r="R65" i="1"/>
  <c r="F65" i="1" s="1"/>
  <c r="H65" i="1" s="1"/>
  <c r="H37" i="1"/>
  <c r="R66" i="1"/>
  <c r="F66" i="1" s="1"/>
  <c r="H66" i="1" s="1"/>
  <c r="R33" i="1"/>
  <c r="F33" i="1" s="1"/>
  <c r="H33" i="1" s="1"/>
  <c r="R30" i="1"/>
  <c r="F30" i="1" s="1"/>
  <c r="H30" i="1" s="1"/>
  <c r="R32" i="1"/>
  <c r="R31" i="1"/>
  <c r="F31" i="1" s="1"/>
  <c r="H31" i="1" s="1"/>
  <c r="R21" i="1"/>
  <c r="O16" i="1"/>
  <c r="F21" i="1" l="1"/>
  <c r="H21" i="1" s="1"/>
  <c r="F63" i="1"/>
  <c r="H63" i="1" s="1"/>
  <c r="F64" i="1"/>
  <c r="H64" i="1" s="1"/>
  <c r="R111" i="1"/>
  <c r="F111" i="1" s="1"/>
  <c r="F32" i="1"/>
  <c r="H32" i="1" s="1"/>
  <c r="R28" i="1"/>
  <c r="R22" i="1"/>
  <c r="R16" i="1"/>
  <c r="F16" i="1" s="1"/>
  <c r="F19" i="1"/>
  <c r="H19" i="1" s="1"/>
  <c r="F22" i="1" l="1"/>
  <c r="H22" i="1" s="1"/>
  <c r="F28" i="1"/>
  <c r="H28" i="1" l="1"/>
  <c r="H109" i="1" s="1"/>
  <c r="H110" i="1" s="1"/>
  <c r="H111" i="1" s="1"/>
</calcChain>
</file>

<file path=xl/sharedStrings.xml><?xml version="1.0" encoding="utf-8"?>
<sst xmlns="http://schemas.openxmlformats.org/spreadsheetml/2006/main" count="191" uniqueCount="115">
  <si>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</si>
  <si>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</si>
  <si>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</si>
  <si>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</si>
  <si>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</si>
  <si>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</si>
  <si>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</si>
  <si>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</si>
  <si>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</si>
  <si>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</si>
  <si>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</si>
  <si>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</si>
  <si>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</si>
  <si>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</si>
  <si>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</si>
  <si>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</si>
  <si>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</si>
  <si>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</si>
  <si>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</si>
  <si>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</si>
  <si>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</si>
  <si>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</si>
  <si>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</si>
  <si>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</si>
  <si>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r>
      <t>Client Details:</t>
    </r>
    <r>
      <rPr>
        <sz val="10"/>
        <rFont val="Arial"/>
        <family val="2"/>
      </rPr>
      <t xml:space="preserve"> </t>
    </r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</si>
  <si>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</si>
  <si>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</si>
  <si>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</si>
  <si>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</si>
  <si>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</si>
  <si>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Validity: Quote valid subject to rate of exchange (7days)</t>
  </si>
  <si>
    <r>
      <rPr>
        <b/>
        <sz val="10"/>
        <rFont val="Arial"/>
        <family val="2"/>
      </rPr>
      <t xml:space="preserve">Tel: </t>
    </r>
    <r>
      <rPr>
        <sz val="10"/>
        <rFont val="Arial"/>
        <family val="2"/>
      </rPr>
      <t xml:space="preserve">                                   </t>
    </r>
    <r>
      <rPr>
        <b/>
        <sz val="10"/>
        <rFont val="Arial"/>
        <family val="2"/>
      </rPr>
      <t xml:space="preserve">Fax: </t>
    </r>
  </si>
  <si>
    <t>CeII: 084 709 4142         email: jivesh@omegafs.co.za</t>
  </si>
  <si>
    <t>Sales Consultant:          Jivesh Arjun</t>
  </si>
  <si>
    <t xml:space="preserve">Cell  </t>
  </si>
  <si>
    <t>12V 18AH Batteries</t>
  </si>
  <si>
    <t>Optical Smoke sensor</t>
  </si>
  <si>
    <t>Standard base</t>
  </si>
  <si>
    <t>MCP (manual call point) Indoor</t>
  </si>
  <si>
    <t>Sounder &amp; beacon (white)</t>
  </si>
  <si>
    <t>Heat Sensor</t>
  </si>
  <si>
    <t>Bundle bosal conduit &amp; fittings 25mm</t>
  </si>
  <si>
    <t>PH30 1mm</t>
  </si>
  <si>
    <t xml:space="preserve">Smoke extraction fans </t>
  </si>
  <si>
    <t>ea</t>
  </si>
  <si>
    <t>m</t>
  </si>
  <si>
    <t>227lt cylinder c/w rack and straps Filled to 229Kgs</t>
  </si>
  <si>
    <t>Sounders</t>
  </si>
  <si>
    <t>PH30 Fire Resistant Cable</t>
  </si>
  <si>
    <t>Conduit 25mm PVC</t>
  </si>
  <si>
    <t>15lt cylinder c/w rack and straps Filled to 11Kgs.</t>
  </si>
  <si>
    <r>
      <t>QUOTATION No:</t>
    </r>
    <r>
      <rPr>
        <sz val="10"/>
        <rFont val="Arial"/>
        <family val="2"/>
      </rPr>
      <t xml:space="preserve"> JA2017-KWAG002</t>
    </r>
  </si>
  <si>
    <t>email: clemence@kwaggah.co.za / fortune@kwaggah.co.za</t>
  </si>
  <si>
    <r>
      <rPr>
        <b/>
        <sz val="10"/>
        <rFont val="Arial"/>
        <family val="2"/>
      </rPr>
      <t>Company:</t>
    </r>
    <r>
      <rPr>
        <sz val="10"/>
        <rFont val="Arial"/>
        <family val="2"/>
      </rPr>
      <t xml:space="preserve"> Kwaggah</t>
    </r>
  </si>
  <si>
    <r>
      <rPr>
        <b/>
        <sz val="10"/>
        <rFont val="Arial"/>
        <family val="2"/>
      </rPr>
      <t>Contact Person:</t>
    </r>
    <r>
      <rPr>
        <sz val="10"/>
        <rFont val="Arial"/>
        <family val="2"/>
      </rPr>
      <t xml:space="preserve"> Clemance/ Fortune</t>
    </r>
  </si>
  <si>
    <t>Brackpan</t>
  </si>
  <si>
    <t>Supply and Installation of Smoke and Fire Detection System</t>
  </si>
  <si>
    <t>Fire Detection</t>
  </si>
  <si>
    <t>Travel</t>
  </si>
  <si>
    <t>Sundries</t>
  </si>
  <si>
    <t>lot</t>
  </si>
  <si>
    <t>km</t>
  </si>
  <si>
    <t>Remote Link Support unit panel</t>
  </si>
  <si>
    <t>Sounder/Beacon</t>
  </si>
  <si>
    <t>2 inch Valve assembly</t>
  </si>
  <si>
    <t>Actuator Assembly</t>
  </si>
  <si>
    <t>Mounting Brackets</t>
  </si>
  <si>
    <t>50mm Discharge Hose</t>
  </si>
  <si>
    <r>
      <t xml:space="preserve"> 360</t>
    </r>
    <r>
      <rPr>
        <sz val="10"/>
        <rFont val="Calibri"/>
        <family val="2"/>
      </rPr>
      <t>° Alunimium</t>
    </r>
    <r>
      <rPr>
        <sz val="10"/>
        <rFont val="Arial"/>
        <family val="2"/>
      </rPr>
      <t xml:space="preserve"> 50mm Nozzle, 32mm drilled diaphragm</t>
    </r>
  </si>
  <si>
    <t>40 Bar 32mm Pressure Guage</t>
  </si>
  <si>
    <t>Lt</t>
  </si>
  <si>
    <t>3x100Lt Cylinder Assembly Only Excl Gas</t>
  </si>
  <si>
    <t>15Lt Cylinder Assembly Only Excl Gas</t>
  </si>
  <si>
    <t>2 Inch Valve Assembly</t>
  </si>
  <si>
    <t>Syphon Alunimium Tubing 50mm</t>
  </si>
  <si>
    <t>HFC 227ea Gas</t>
  </si>
  <si>
    <t>HVAC interface complete with all signal cabling from the HVAC units intergrated with smoke detection system.</t>
  </si>
  <si>
    <t xml:space="preserve">Optical Smoke Detectors including bases </t>
  </si>
  <si>
    <t>P &amp; G's</t>
  </si>
  <si>
    <t>Commissioning of System</t>
  </si>
  <si>
    <t>Safety, Inductions, Medicals, PPE</t>
  </si>
  <si>
    <t>Total</t>
  </si>
  <si>
    <t>Addressable  Panel Ziton ZP3</t>
  </si>
  <si>
    <t>Control Panel Ziton ZP3</t>
  </si>
  <si>
    <t>C.O.C. Manuals and Schematic Drawings</t>
  </si>
  <si>
    <t>Page 1 of 2</t>
  </si>
  <si>
    <t>NOTE:</t>
  </si>
  <si>
    <t>The above BOQ is remeasureable</t>
  </si>
  <si>
    <t>No drawings were supplied and therefore the BOQ could not be varified</t>
  </si>
  <si>
    <t>No scope of work was supplied and there the BOQ could not be varified</t>
  </si>
  <si>
    <t>No specification was supplied for the Fire Panels and therefore a premium brand was proposed in the above BOQ</t>
  </si>
  <si>
    <t>A</t>
  </si>
  <si>
    <t>B</t>
  </si>
  <si>
    <t xml:space="preserve">Fire Suppression </t>
  </si>
  <si>
    <t>Server and Archive Store</t>
  </si>
  <si>
    <t>Quanties of standard bases have been increased to accommodate various devices</t>
  </si>
  <si>
    <t>Due to a lack of information and drawings we cannont varify that the BOQ will meet the SANS 10139 specification</t>
  </si>
  <si>
    <t>We do not know what the heading "smoke extraction fan" means</t>
  </si>
  <si>
    <t>C</t>
  </si>
  <si>
    <t>D</t>
  </si>
  <si>
    <t>3-Zone Extinguishing Panel Ziton ZP 1</t>
  </si>
  <si>
    <t>Page 2 of 2</t>
  </si>
  <si>
    <t>FIRE FIGHTING EQUIPMENT</t>
  </si>
  <si>
    <t>100mm Diameter galvanised steel pipe ( 6m lenghts)</t>
  </si>
  <si>
    <t>50mm Diameter galvanised steel pipe (6m lenghts)</t>
  </si>
  <si>
    <t>25mm Diameter galvanised steel pipe (6m lenghts)</t>
  </si>
  <si>
    <t>Twin Booster Connection</t>
  </si>
  <si>
    <t>100mm Diameter non-return valve</t>
  </si>
  <si>
    <t>Fire Hydrant complete with 65mm brass right angle fire hydrants incl all</t>
  </si>
  <si>
    <t>4.5kg ABC STP Fire extinguisher</t>
  </si>
  <si>
    <t xml:space="preserve">Fire Signage </t>
  </si>
  <si>
    <t>accessories mounted inside cabinets and surface mounted Fire Hose Reels</t>
  </si>
  <si>
    <t>Training-2 Sessions</t>
  </si>
  <si>
    <t>Date: 03/07/2017</t>
  </si>
  <si>
    <t>20% 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</si>
</sst>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9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locked="0"/>
    </xf>
    <xf numFmtId="164" fontId="2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>
      <protection locked="0"/>
    </xf>
    <xf numFmtId="164" fontId="3" fillId="0" borderId="0" xfId="1" applyNumberFormat="1" applyFont="1" applyFill="1" applyBorder="1" applyProtection="1">
      <protection locked="0"/>
    </xf>
    <xf numFmtId="164" fontId="3" fillId="0" borderId="0" xfId="2" applyNumberFormat="1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164" fontId="2" fillId="0" borderId="0" xfId="1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2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protection locked="0"/>
    </xf>
    <xf numFmtId="167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left"/>
      <protection locked="0"/>
    </xf>
    <xf numFmtId="164" fontId="2" fillId="0" borderId="0" xfId="2" applyNumberFormat="1" applyFont="1" applyFill="1" applyBorder="1" applyProtection="1">
      <protection locked="0"/>
    </xf>
    <xf numFmtId="164" fontId="2" fillId="0" borderId="0" xfId="0" applyNumberFormat="1" applyFont="1" applyFill="1" applyBorder="1" applyAlignment="1" applyProtection="1">
      <protection locked="0"/>
    </xf>
    <xf numFmtId="2" fontId="3" fillId="0" borderId="0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164" fontId="2" fillId="0" borderId="9" xfId="0" applyNumberFormat="1" applyFont="1" applyFill="1" applyBorder="1" applyProtection="1">
      <protection locked="0"/>
    </xf>
    <xf numFmtId="164" fontId="2" fillId="0" borderId="11" xfId="1" applyNumberFormat="1" applyFont="1" applyFill="1" applyBorder="1" applyAlignment="1" applyProtection="1">
      <alignment vertical="center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Protection="1">
      <protection locked="0"/>
    </xf>
    <xf numFmtId="2" fontId="2" fillId="0" borderId="9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 vertical="center"/>
      <protection locked="0"/>
    </xf>
    <xf numFmtId="164" fontId="2" fillId="4" borderId="9" xfId="1" applyNumberFormat="1" applyFont="1" applyFill="1" applyBorder="1" applyProtection="1">
      <protection locked="0"/>
    </xf>
    <xf numFmtId="164" fontId="2" fillId="0" borderId="9" xfId="1" applyNumberFormat="1" applyFont="1" applyFill="1" applyBorder="1" applyProtection="1">
      <protection locked="0"/>
    </xf>
    <xf numFmtId="4" fontId="2" fillId="0" borderId="9" xfId="3" applyFont="1" applyFill="1" applyBorder="1" applyAlignment="1" applyProtection="1">
      <alignment vertical="center" wrapText="1"/>
      <protection locked="0"/>
    </xf>
    <xf numFmtId="0" fontId="2" fillId="0" borderId="9" xfId="0" applyNumberFormat="1" applyFont="1" applyFill="1" applyBorder="1" applyAlignment="1" applyProtection="1">
      <alignment horizontal="center" vertical="center"/>
      <protection locked="0"/>
    </xf>
    <xf numFmtId="167" fontId="2" fillId="0" borderId="9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164" fontId="2" fillId="4" borderId="9" xfId="1" applyNumberFormat="1" applyFont="1" applyFill="1" applyBorder="1" applyAlignment="1" applyProtection="1">
      <alignment vertical="center"/>
    </xf>
    <xf numFmtId="164" fontId="2" fillId="0" borderId="9" xfId="1" applyNumberFormat="1" applyFont="1" applyBorder="1" applyAlignment="1" applyProtection="1">
      <alignment vertical="center"/>
    </xf>
    <xf numFmtId="164" fontId="2" fillId="0" borderId="10" xfId="1" applyNumberFormat="1" applyFont="1" applyBorder="1" applyAlignment="1" applyProtection="1">
      <alignment vertical="center"/>
    </xf>
    <xf numFmtId="0" fontId="2" fillId="5" borderId="9" xfId="0" applyFont="1" applyFill="1" applyBorder="1" applyAlignment="1">
      <alignment horizontal="center" vertical="center"/>
    </xf>
    <xf numFmtId="4" fontId="3" fillId="0" borderId="9" xfId="3" applyFont="1" applyFill="1" applyBorder="1" applyAlignment="1" applyProtection="1">
      <alignment vertical="center" wrapText="1"/>
      <protection locked="0"/>
    </xf>
    <xf numFmtId="0" fontId="2" fillId="0" borderId="9" xfId="0" applyFont="1" applyFill="1" applyBorder="1" applyAlignment="1" applyProtection="1">
      <alignment horizontal="left" vertical="center"/>
      <protection hidden="1"/>
    </xf>
    <xf numFmtId="0" fontId="2" fillId="0" borderId="9" xfId="0" applyNumberFormat="1" applyFont="1" applyFill="1" applyBorder="1" applyAlignment="1">
      <alignment horizontal="center" vertical="center"/>
    </xf>
    <xf numFmtId="164" fontId="2" fillId="4" borderId="10" xfId="1" applyNumberFormat="1" applyFont="1" applyFill="1" applyBorder="1" applyAlignment="1" applyProtection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hidden="1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9" xfId="0" applyFont="1" applyBorder="1" applyAlignment="1" applyProtection="1">
      <alignment vertical="center"/>
      <protection locked="0"/>
    </xf>
    <xf numFmtId="164" fontId="2" fillId="3" borderId="9" xfId="1" applyNumberFormat="1" applyFont="1" applyFill="1" applyBorder="1" applyAlignment="1" applyProtection="1">
      <alignment vertical="center"/>
    </xf>
    <xf numFmtId="0" fontId="2" fillId="0" borderId="13" xfId="0" applyFont="1" applyBorder="1" applyAlignment="1" applyProtection="1">
      <alignment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49" fontId="2" fillId="0" borderId="9" xfId="0" applyNumberFormat="1" applyFont="1" applyFill="1" applyBorder="1" applyAlignment="1" applyProtection="1">
      <alignment horizontal="left" vertical="center"/>
      <protection hidden="1"/>
    </xf>
    <xf numFmtId="0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64" fontId="3" fillId="0" borderId="14" xfId="1" applyNumberFormat="1" applyFont="1" applyBorder="1" applyAlignment="1" applyProtection="1">
      <alignment horizontal="center" vertical="center"/>
      <protection locked="0"/>
    </xf>
    <xf numFmtId="164" fontId="3" fillId="4" borderId="14" xfId="1" applyNumberFormat="1" applyFont="1" applyFill="1" applyBorder="1" applyAlignment="1" applyProtection="1">
      <alignment horizontal="center" vertical="center"/>
      <protection locked="0"/>
    </xf>
    <xf numFmtId="164" fontId="3" fillId="3" borderId="14" xfId="1" applyNumberFormat="1" applyFont="1" applyFill="1" applyBorder="1" applyAlignment="1" applyProtection="1">
      <alignment horizontal="center" vertical="center"/>
      <protection locked="0"/>
    </xf>
    <xf numFmtId="164" fontId="3" fillId="0" borderId="15" xfId="2" applyNumberFormat="1" applyFont="1" applyBorder="1" applyAlignment="1" applyProtection="1">
      <alignment horizontal="center" vertical="center"/>
      <protection locked="0"/>
    </xf>
    <xf numFmtId="164" fontId="3" fillId="0" borderId="16" xfId="1" applyNumberFormat="1" applyFont="1" applyBorder="1" applyAlignment="1" applyProtection="1">
      <alignment horizontal="center" vertical="center"/>
      <protection locked="0"/>
    </xf>
    <xf numFmtId="0" fontId="3" fillId="5" borderId="14" xfId="0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Border="1" applyAlignment="1" applyProtection="1"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2" fontId="3" fillId="5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 applyProtection="1">
      <alignment horizontal="center" vertical="center"/>
      <protection locked="0"/>
    </xf>
    <xf numFmtId="164" fontId="13" fillId="8" borderId="9" xfId="11" applyNumberFormat="1" applyBorder="1" applyProtection="1">
      <protection locked="0"/>
    </xf>
    <xf numFmtId="2" fontId="3" fillId="0" borderId="9" xfId="0" applyNumberFormat="1" applyFont="1" applyFill="1" applyBorder="1" applyAlignment="1" applyProtection="1">
      <alignment vertical="center" wrapText="1"/>
      <protection locked="0" hidden="1"/>
    </xf>
    <xf numFmtId="0" fontId="0" fillId="0" borderId="9" xfId="0" applyBorder="1"/>
    <xf numFmtId="0" fontId="0" fillId="0" borderId="10" xfId="0" applyBorder="1"/>
    <xf numFmtId="4" fontId="3" fillId="0" borderId="9" xfId="3" applyFont="1" applyFill="1" applyBorder="1" applyAlignment="1" applyProtection="1">
      <alignment horizontal="center" vertical="center" wrapText="1"/>
      <protection locked="0"/>
    </xf>
    <xf numFmtId="2" fontId="3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0" borderId="25" xfId="0" applyFont="1" applyBorder="1" applyAlignment="1">
      <alignment horizontal="center"/>
    </xf>
    <xf numFmtId="0" fontId="2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9" xfId="0" applyBorder="1" applyAlignment="1">
      <alignment wrapText="1"/>
    </xf>
    <xf numFmtId="0" fontId="2" fillId="0" borderId="9" xfId="0" applyFont="1" applyBorder="1" applyAlignment="1">
      <alignment wrapText="1"/>
    </xf>
    <xf numFmtId="164" fontId="3" fillId="0" borderId="11" xfId="1" applyNumberFormat="1" applyFont="1" applyFill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  <protection locked="0"/>
    </xf>
    <xf numFmtId="49" fontId="3" fillId="0" borderId="9" xfId="0" applyNumberFormat="1" applyFont="1" applyFill="1" applyBorder="1" applyAlignment="1" applyProtection="1">
      <alignment horizontal="left" vertical="center"/>
      <protection hidden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 applyProtection="1">
      <alignment horizontal="left" vertical="center"/>
      <protection hidden="1"/>
    </xf>
    <xf numFmtId="0" fontId="3" fillId="0" borderId="9" xfId="0" applyNumberFormat="1" applyFont="1" applyFill="1" applyBorder="1" applyAlignment="1" applyProtection="1">
      <alignment horizontal="center" vertical="center"/>
      <protection locked="0"/>
    </xf>
    <xf numFmtId="167" fontId="3" fillId="0" borderId="9" xfId="0" applyNumberFormat="1" applyFont="1" applyFill="1" applyBorder="1" applyAlignment="1" applyProtection="1">
      <alignment horizontal="center"/>
      <protection locked="0"/>
    </xf>
    <xf numFmtId="0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9" borderId="9" xfId="10" applyNumberFormat="1" applyFill="1" applyBorder="1" applyAlignment="1" applyProtection="1">
      <alignment horizontal="center" vertical="center"/>
      <protection locked="0"/>
    </xf>
    <xf numFmtId="2" fontId="1" fillId="9" borderId="9" xfId="10" applyNumberFormat="1" applyFill="1" applyBorder="1" applyAlignment="1" applyProtection="1">
      <alignment horizontal="center"/>
      <protection locked="0"/>
    </xf>
    <xf numFmtId="4" fontId="1" fillId="9" borderId="9" xfId="10" applyNumberFormat="1" applyFill="1" applyBorder="1" applyAlignment="1" applyProtection="1">
      <alignment vertical="center" wrapText="1"/>
      <protection locked="0"/>
    </xf>
    <xf numFmtId="0" fontId="1" fillId="9" borderId="9" xfId="10" applyFill="1" applyBorder="1" applyAlignment="1" applyProtection="1">
      <alignment horizontal="center"/>
      <protection locked="0"/>
    </xf>
    <xf numFmtId="0" fontId="1" fillId="9" borderId="9" xfId="10" applyFill="1" applyBorder="1" applyAlignment="1" applyProtection="1">
      <alignment horizontal="center" vertical="center"/>
      <protection locked="0"/>
    </xf>
    <xf numFmtId="164" fontId="2" fillId="9" borderId="9" xfId="1" applyNumberFormat="1" applyFont="1" applyFill="1" applyBorder="1" applyAlignment="1" applyProtection="1">
      <alignment vertical="center"/>
    </xf>
    <xf numFmtId="164" fontId="1" fillId="9" borderId="9" xfId="10" applyNumberFormat="1" applyFill="1" applyBorder="1" applyAlignment="1" applyProtection="1">
      <alignment vertical="center"/>
    </xf>
    <xf numFmtId="164" fontId="2" fillId="9" borderId="11" xfId="1" applyNumberFormat="1" applyFont="1" applyFill="1" applyBorder="1" applyAlignment="1" applyProtection="1">
      <alignment vertical="center"/>
    </xf>
    <xf numFmtId="0" fontId="1" fillId="9" borderId="9" xfId="10" applyFill="1" applyBorder="1" applyProtection="1">
      <protection locked="0"/>
    </xf>
    <xf numFmtId="164" fontId="1" fillId="9" borderId="11" xfId="10" applyNumberFormat="1" applyFill="1" applyBorder="1" applyAlignment="1" applyProtection="1">
      <alignment vertical="center"/>
    </xf>
    <xf numFmtId="0" fontId="2" fillId="9" borderId="9" xfId="0" applyNumberFormat="1" applyFont="1" applyFill="1" applyBorder="1" applyAlignment="1" applyProtection="1">
      <alignment horizontal="center" vertical="center"/>
      <protection locked="0"/>
    </xf>
    <xf numFmtId="2" fontId="2" fillId="9" borderId="9" xfId="0" applyNumberFormat="1" applyFont="1" applyFill="1" applyBorder="1" applyAlignment="1" applyProtection="1">
      <alignment horizontal="center"/>
      <protection locked="0"/>
    </xf>
    <xf numFmtId="4" fontId="3" fillId="9" borderId="9" xfId="3" applyFont="1" applyFill="1" applyBorder="1" applyAlignment="1" applyProtection="1">
      <alignment vertical="center" wrapText="1"/>
      <protection locked="0"/>
    </xf>
    <xf numFmtId="0" fontId="2" fillId="9" borderId="9" xfId="0" applyFont="1" applyFill="1" applyBorder="1" applyAlignment="1" applyProtection="1">
      <alignment horizont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164" fontId="3" fillId="9" borderId="11" xfId="1" applyNumberFormat="1" applyFont="1" applyFill="1" applyBorder="1" applyAlignment="1" applyProtection="1">
      <alignment vertical="center"/>
    </xf>
    <xf numFmtId="0" fontId="16" fillId="9" borderId="9" xfId="10" applyNumberFormat="1" applyFont="1" applyFill="1" applyBorder="1" applyAlignment="1" applyProtection="1">
      <alignment horizontal="center" vertical="center"/>
      <protection locked="0"/>
    </xf>
    <xf numFmtId="0" fontId="3" fillId="0" borderId="13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>
      <alignment horizontal="center"/>
    </xf>
    <xf numFmtId="0" fontId="14" fillId="0" borderId="25" xfId="0" applyFont="1" applyBorder="1" applyAlignment="1">
      <alignment horizontal="left"/>
    </xf>
    <xf numFmtId="164" fontId="17" fillId="0" borderId="11" xfId="1" applyNumberFormat="1" applyFont="1" applyFill="1" applyBorder="1" applyAlignment="1" applyProtection="1">
      <alignment vertical="center"/>
    </xf>
    <xf numFmtId="168" fontId="17" fillId="0" borderId="18" xfId="0" applyNumberFormat="1" applyFont="1" applyFill="1" applyBorder="1" applyProtection="1"/>
    <xf numFmtId="0" fontId="2" fillId="0" borderId="26" xfId="0" applyNumberFormat="1" applyFont="1" applyFill="1" applyBorder="1" applyAlignment="1" applyProtection="1">
      <alignment horizontal="center" vertical="center"/>
      <protection locked="0"/>
    </xf>
    <xf numFmtId="167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26" xfId="0" applyFont="1" applyFill="1" applyBorder="1" applyAlignment="1" applyProtection="1">
      <alignment horizontal="center"/>
      <protection locked="0"/>
    </xf>
    <xf numFmtId="0" fontId="2" fillId="0" borderId="26" xfId="0" applyFont="1" applyFill="1" applyBorder="1" applyAlignment="1" applyProtection="1">
      <alignment horizontal="center" vertical="center"/>
      <protection locked="0"/>
    </xf>
    <xf numFmtId="164" fontId="2" fillId="0" borderId="26" xfId="1" applyNumberFormat="1" applyFont="1" applyBorder="1" applyAlignment="1" applyProtection="1">
      <alignment vertical="center"/>
    </xf>
    <xf numFmtId="164" fontId="2" fillId="0" borderId="27" xfId="1" applyNumberFormat="1" applyFont="1" applyFill="1" applyBorder="1" applyAlignment="1" applyProtection="1">
      <alignment vertical="center"/>
    </xf>
    <xf numFmtId="164" fontId="2" fillId="0" borderId="26" xfId="1" applyNumberFormat="1" applyFont="1" applyFill="1" applyBorder="1" applyProtection="1">
      <protection locked="0"/>
    </xf>
    <xf numFmtId="164" fontId="2" fillId="3" borderId="26" xfId="1" applyNumberFormat="1" applyFont="1" applyFill="1" applyBorder="1" applyAlignment="1" applyProtection="1">
      <alignment vertical="center"/>
    </xf>
    <xf numFmtId="164" fontId="2" fillId="4" borderId="26" xfId="1" applyNumberFormat="1" applyFont="1" applyFill="1" applyBorder="1" applyProtection="1">
      <protection locked="0"/>
    </xf>
    <xf numFmtId="0" fontId="3" fillId="0" borderId="10" xfId="0" applyNumberFormat="1" applyFont="1" applyFill="1" applyBorder="1" applyAlignment="1" applyProtection="1">
      <alignment horizontal="center" vertical="center"/>
      <protection locked="0"/>
    </xf>
    <xf numFmtId="167" fontId="3" fillId="0" borderId="10" xfId="0" applyNumberFormat="1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164" fontId="2" fillId="0" borderId="28" xfId="1" applyNumberFormat="1" applyFont="1" applyFill="1" applyBorder="1" applyAlignment="1" applyProtection="1">
      <alignment vertical="center"/>
    </xf>
    <xf numFmtId="164" fontId="2" fillId="0" borderId="10" xfId="1" applyNumberFormat="1" applyFont="1" applyFill="1" applyBorder="1" applyProtection="1">
      <protection locked="0"/>
    </xf>
    <xf numFmtId="164" fontId="2" fillId="3" borderId="10" xfId="1" applyNumberFormat="1" applyFont="1" applyFill="1" applyBorder="1" applyAlignment="1" applyProtection="1">
      <alignment vertical="center"/>
    </xf>
    <xf numFmtId="164" fontId="2" fillId="4" borderId="10" xfId="1" applyNumberFormat="1" applyFont="1" applyFill="1" applyBorder="1" applyProtection="1">
      <protection locked="0"/>
    </xf>
    <xf numFmtId="164" fontId="2" fillId="0" borderId="9" xfId="1" applyNumberFormat="1" applyFont="1" applyFill="1" applyBorder="1" applyAlignment="1" applyProtection="1">
      <alignment vertical="center"/>
    </xf>
    <xf numFmtId="0" fontId="3" fillId="0" borderId="9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wrapText="1"/>
      <protection locked="0"/>
    </xf>
    <xf numFmtId="2" fontId="3" fillId="2" borderId="5" xfId="0" applyNumberFormat="1" applyFont="1" applyFill="1" applyBorder="1" applyAlignment="1" applyProtection="1">
      <alignment horizontal="left" vertical="center"/>
      <protection locked="0"/>
    </xf>
    <xf numFmtId="2" fontId="3" fillId="2" borderId="0" xfId="0" applyNumberFormat="1" applyFont="1" applyFill="1" applyBorder="1" applyAlignment="1" applyProtection="1">
      <alignment horizontal="left" vertical="center"/>
      <protection locked="0"/>
    </xf>
    <xf numFmtId="2" fontId="3" fillId="2" borderId="4" xfId="0" applyNumberFormat="1" applyFont="1" applyFill="1" applyBorder="1" applyAlignment="1" applyProtection="1">
      <alignment horizontal="left" vertical="center"/>
      <protection locked="0"/>
    </xf>
    <xf numFmtId="2" fontId="3" fillId="0" borderId="3" xfId="0" applyNumberFormat="1" applyFont="1" applyFill="1" applyBorder="1" applyAlignment="1" applyProtection="1">
      <alignment horizontal="center" vertical="center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2" fontId="7" fillId="2" borderId="5" xfId="0" applyNumberFormat="1" applyFont="1" applyFill="1" applyBorder="1" applyAlignment="1" applyProtection="1">
      <alignment horizontal="left" vertical="center"/>
      <protection locked="0"/>
    </xf>
    <xf numFmtId="2" fontId="7" fillId="2" borderId="0" xfId="0" applyNumberFormat="1" applyFont="1" applyFill="1" applyBorder="1" applyAlignment="1" applyProtection="1">
      <alignment horizontal="left" vertical="center"/>
      <protection locked="0"/>
    </xf>
    <xf numFmtId="2" fontId="7" fillId="2" borderId="4" xfId="0" applyNumberFormat="1" applyFont="1" applyFill="1" applyBorder="1" applyAlignment="1" applyProtection="1">
      <alignment horizontal="left" vertical="center"/>
      <protection locked="0"/>
    </xf>
    <xf numFmtId="2" fontId="3" fillId="2" borderId="5" xfId="0" applyNumberFormat="1" applyFont="1" applyFill="1" applyBorder="1" applyAlignment="1" applyProtection="1">
      <alignment horizontal="center" vertical="center"/>
      <protection locked="0"/>
    </xf>
    <xf numFmtId="2" fontId="3" fillId="2" borderId="0" xfId="0" applyNumberFormat="1" applyFont="1" applyFill="1" applyBorder="1" applyAlignment="1" applyProtection="1">
      <alignment horizontal="center" vertic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/>
    <xf numFmtId="0" fontId="3" fillId="6" borderId="3" xfId="0" applyFont="1" applyFill="1" applyBorder="1" applyAlignment="1"/>
    <xf numFmtId="0" fontId="3" fillId="6" borderId="2" xfId="0" applyFont="1" applyFill="1" applyBorder="1" applyAlignment="1"/>
    <xf numFmtId="0" fontId="3" fillId="6" borderId="1" xfId="0" applyFont="1" applyFill="1" applyBorder="1" applyAlignment="1"/>
    <xf numFmtId="0" fontId="11" fillId="5" borderId="20" xfId="0" applyFont="1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2" xfId="0" applyFont="1" applyBorder="1" applyAlignment="1" applyProtection="1">
      <protection locked="0"/>
    </xf>
    <xf numFmtId="2" fontId="8" fillId="0" borderId="8" xfId="0" applyNumberFormat="1" applyFont="1" applyFill="1" applyBorder="1" applyAlignment="1" applyProtection="1">
      <alignment horizontal="center" vertical="center"/>
      <protection locked="0"/>
    </xf>
    <xf numFmtId="2" fontId="8" fillId="0" borderId="7" xfId="0" applyNumberFormat="1" applyFont="1" applyFill="1" applyBorder="1" applyAlignment="1" applyProtection="1">
      <alignment horizontal="center" vertical="center"/>
      <protection locked="0"/>
    </xf>
    <xf numFmtId="2" fontId="8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/>
    <xf numFmtId="0" fontId="2" fillId="0" borderId="0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24" xfId="0" applyFont="1" applyBorder="1" applyAlignment="1"/>
    <xf numFmtId="0" fontId="2" fillId="0" borderId="23" xfId="0" applyFont="1" applyBorder="1" applyAlignment="1"/>
    <xf numFmtId="0" fontId="2" fillId="0" borderId="22" xfId="0" applyFont="1" applyBorder="1" applyAlignment="1"/>
    <xf numFmtId="0" fontId="3" fillId="0" borderId="24" xfId="0" applyFont="1" applyBorder="1" applyAlignment="1" applyProtection="1">
      <protection locked="0"/>
    </xf>
    <xf numFmtId="0" fontId="0" fillId="0" borderId="23" xfId="0" applyBorder="1" applyAlignment="1"/>
    <xf numFmtId="0" fontId="0" fillId="0" borderId="22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/>
    <xf numFmtId="0" fontId="3" fillId="0" borderId="23" xfId="0" applyFont="1" applyBorder="1" applyAlignment="1"/>
    <xf numFmtId="0" fontId="3" fillId="0" borderId="22" xfId="0" applyFont="1" applyBorder="1" applyAlignment="1"/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7</xdr:col>
      <xdr:colOff>1571625</xdr:colOff>
      <xdr:row>5</xdr:row>
      <xdr:rowOff>237446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8143875" cy="112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17"/>
  <sheetViews>
    <sheetView tabSelected="1" zoomScale="80" zoomScaleNormal="80" zoomScaleSheetLayoutView="75" workbookViewId="0">
      <selection activeCell="J53" sqref="J53:J61"/>
    </sheetView>
  </sheetViews>
  <sheetFormatPr defaultRowHeight="12.75" x14ac:dyDescent="0.2"/>
  <cols>
    <col min="1" max="1" width="6.7109375" style="6" customWidth="1"/>
    <col min="2" max="2" width="25" style="5" hidden="1" customWidth="1"/>
    <col min="3" max="3" width="65.7109375" style="1" customWidth="1"/>
    <col min="4" max="4" width="6.7109375" style="4" customWidth="1"/>
    <col min="5" max="5" width="7.7109375" style="3" customWidth="1"/>
    <col min="6" max="6" width="12.140625" style="2" customWidth="1"/>
    <col min="7" max="7" width="0.140625" style="2" customWidth="1"/>
    <col min="8" max="8" width="24.28515625" style="2" customWidth="1"/>
    <col min="9" max="9" width="5.42578125" style="1" customWidth="1"/>
    <col min="10" max="10" width="13.42578125" style="2" customWidth="1"/>
    <col min="11" max="13" width="9.5703125" style="2" customWidth="1"/>
    <col min="14" max="14" width="9.85546875" style="2" customWidth="1"/>
    <col min="15" max="15" width="11.42578125" style="2" customWidth="1"/>
    <col min="16" max="16" width="13" style="2" customWidth="1"/>
    <col min="17" max="17" width="10.5703125" style="2" customWidth="1"/>
    <col min="18" max="18" width="15" style="2" customWidth="1"/>
    <col min="19" max="19" width="21.42578125" style="1" bestFit="1" customWidth="1"/>
    <col min="20" max="16384" width="9.140625" style="1"/>
  </cols>
  <sheetData>
    <row r="1" spans="1:19" s="85" customFormat="1" ht="15" customHeight="1" x14ac:dyDescent="0.2">
      <c r="A1" s="181"/>
      <c r="B1" s="182"/>
      <c r="C1" s="182"/>
      <c r="D1" s="182"/>
      <c r="E1" s="182"/>
      <c r="F1" s="182"/>
      <c r="G1" s="182"/>
      <c r="H1" s="183"/>
    </row>
    <row r="2" spans="1:19" s="85" customFormat="1" ht="15" customHeight="1" x14ac:dyDescent="0.2">
      <c r="A2" s="184"/>
      <c r="B2" s="185"/>
      <c r="C2" s="185"/>
      <c r="D2" s="185"/>
      <c r="E2" s="185"/>
      <c r="F2" s="185"/>
      <c r="G2" s="185"/>
      <c r="H2" s="186"/>
    </row>
    <row r="3" spans="1:19" s="85" customFormat="1" ht="15" customHeight="1" x14ac:dyDescent="0.2">
      <c r="A3" s="184"/>
      <c r="B3" s="185"/>
      <c r="C3" s="185"/>
      <c r="D3" s="185"/>
      <c r="E3" s="185"/>
      <c r="F3" s="185"/>
      <c r="G3" s="185"/>
      <c r="H3" s="186"/>
    </row>
    <row r="4" spans="1:19" s="85" customFormat="1" ht="15" customHeight="1" x14ac:dyDescent="0.2">
      <c r="A4" s="184"/>
      <c r="B4" s="185"/>
      <c r="C4" s="185"/>
      <c r="D4" s="185"/>
      <c r="E4" s="185"/>
      <c r="F4" s="185"/>
      <c r="G4" s="185"/>
      <c r="H4" s="186"/>
    </row>
    <row r="5" spans="1:19" s="85" customFormat="1" ht="15" customHeight="1" x14ac:dyDescent="0.2">
      <c r="A5" s="184"/>
      <c r="B5" s="185"/>
      <c r="C5" s="185"/>
      <c r="D5" s="185"/>
      <c r="E5" s="185"/>
      <c r="F5" s="185"/>
      <c r="G5" s="185"/>
      <c r="H5" s="186"/>
    </row>
    <row r="6" spans="1:19" s="85" customFormat="1" ht="20.25" customHeight="1" thickBot="1" x14ac:dyDescent="0.25">
      <c r="A6" s="184"/>
      <c r="B6" s="185"/>
      <c r="C6" s="185"/>
      <c r="D6" s="185"/>
      <c r="E6" s="185"/>
      <c r="F6" s="185"/>
      <c r="G6" s="185"/>
      <c r="H6" s="186"/>
    </row>
    <row r="7" spans="1:19" s="85" customFormat="1" ht="15" customHeight="1" x14ac:dyDescent="0.2">
      <c r="A7" s="187" t="s">
        <v>24</v>
      </c>
      <c r="B7" s="188"/>
      <c r="C7" s="189"/>
      <c r="D7" s="190" t="s">
        <v>51</v>
      </c>
      <c r="E7" s="191"/>
      <c r="F7" s="191"/>
      <c r="G7" s="191"/>
      <c r="H7" s="192"/>
    </row>
    <row r="8" spans="1:19" s="85" customFormat="1" ht="15" customHeight="1" thickBot="1" x14ac:dyDescent="0.25">
      <c r="A8" s="177" t="s">
        <v>54</v>
      </c>
      <c r="B8" s="175"/>
      <c r="C8" s="176"/>
      <c r="D8" s="177" t="s">
        <v>113</v>
      </c>
      <c r="E8" s="175"/>
      <c r="F8" s="175"/>
      <c r="G8" s="175"/>
      <c r="H8" s="176"/>
    </row>
    <row r="9" spans="1:19" s="85" customFormat="1" ht="15" customHeight="1" x14ac:dyDescent="0.2">
      <c r="A9" s="177" t="s">
        <v>53</v>
      </c>
      <c r="B9" s="175"/>
      <c r="C9" s="176"/>
      <c r="D9" s="178" t="s">
        <v>33</v>
      </c>
      <c r="E9" s="179"/>
      <c r="F9" s="179"/>
      <c r="G9" s="179"/>
      <c r="H9" s="180"/>
    </row>
    <row r="10" spans="1:19" s="85" customFormat="1" ht="15" customHeight="1" thickBot="1" x14ac:dyDescent="0.25">
      <c r="A10" s="174" t="s">
        <v>34</v>
      </c>
      <c r="B10" s="175"/>
      <c r="C10" s="176"/>
      <c r="D10" s="161" t="s">
        <v>32</v>
      </c>
      <c r="E10" s="162"/>
      <c r="F10" s="162"/>
      <c r="G10" s="162"/>
      <c r="H10" s="163"/>
    </row>
    <row r="11" spans="1:19" s="85" customFormat="1" ht="15" customHeight="1" x14ac:dyDescent="0.2">
      <c r="A11" s="177" t="s">
        <v>31</v>
      </c>
      <c r="B11" s="175"/>
      <c r="C11" s="176"/>
      <c r="D11" s="178" t="s">
        <v>28</v>
      </c>
      <c r="E11" s="179"/>
      <c r="F11" s="179"/>
      <c r="G11" s="179"/>
      <c r="H11" s="180"/>
    </row>
    <row r="12" spans="1:19" s="85" customFormat="1" ht="15" customHeight="1" thickBot="1" x14ac:dyDescent="0.25">
      <c r="A12" s="174" t="s">
        <v>52</v>
      </c>
      <c r="B12" s="175"/>
      <c r="C12" s="176"/>
      <c r="D12" s="161" t="s">
        <v>29</v>
      </c>
      <c r="E12" s="162"/>
      <c r="F12" s="162"/>
      <c r="G12" s="162"/>
      <c r="H12" s="163"/>
    </row>
    <row r="13" spans="1:19" s="85" customFormat="1" ht="15" customHeight="1" thickBot="1" x14ac:dyDescent="0.25">
      <c r="A13" s="161"/>
      <c r="B13" s="162"/>
      <c r="C13" s="163"/>
      <c r="D13" s="164"/>
      <c r="E13" s="165"/>
      <c r="F13" s="165"/>
      <c r="G13" s="165"/>
      <c r="H13" s="166"/>
    </row>
    <row r="14" spans="1:19" s="78" customFormat="1" ht="21" customHeight="1" thickBot="1" x14ac:dyDescent="0.35">
      <c r="A14" s="84" t="s">
        <v>23</v>
      </c>
      <c r="B14" s="83"/>
      <c r="C14" s="82" t="s">
        <v>55</v>
      </c>
      <c r="D14" s="167"/>
      <c r="E14" s="168"/>
      <c r="F14" s="169"/>
      <c r="G14" s="81"/>
      <c r="H14" s="129" t="s">
        <v>85</v>
      </c>
      <c r="J14" s="170" t="s">
        <v>25</v>
      </c>
      <c r="K14" s="170"/>
      <c r="L14" s="170"/>
      <c r="M14" s="170"/>
      <c r="N14" s="170"/>
      <c r="O14" s="79"/>
      <c r="P14" s="80"/>
      <c r="Q14" s="79"/>
    </row>
    <row r="15" spans="1:19" s="67" customFormat="1" ht="27.75" customHeight="1" x14ac:dyDescent="0.2">
      <c r="A15" s="77" t="s">
        <v>22</v>
      </c>
      <c r="B15" s="76" t="s">
        <v>21</v>
      </c>
      <c r="C15" s="75" t="s">
        <v>20</v>
      </c>
      <c r="D15" s="75" t="s">
        <v>19</v>
      </c>
      <c r="E15" s="74" t="s">
        <v>18</v>
      </c>
      <c r="F15" s="69" t="s">
        <v>17</v>
      </c>
      <c r="G15" s="73" t="s">
        <v>10</v>
      </c>
      <c r="H15" s="72" t="s">
        <v>9</v>
      </c>
      <c r="J15" s="69" t="s">
        <v>16</v>
      </c>
      <c r="K15" s="69" t="s">
        <v>15</v>
      </c>
      <c r="L15" s="69" t="s">
        <v>14</v>
      </c>
      <c r="M15" s="69" t="s">
        <v>13</v>
      </c>
      <c r="N15" s="69" t="s">
        <v>12</v>
      </c>
      <c r="O15" s="71" t="s">
        <v>11</v>
      </c>
      <c r="P15" s="69" t="s">
        <v>114</v>
      </c>
      <c r="Q15" s="70" t="s">
        <v>10</v>
      </c>
      <c r="R15" s="69" t="s">
        <v>9</v>
      </c>
      <c r="S15" s="68"/>
    </row>
    <row r="16" spans="1:19" s="61" customFormat="1" ht="15" customHeight="1" x14ac:dyDescent="0.2">
      <c r="A16" s="66"/>
      <c r="B16" s="65"/>
      <c r="C16" s="101" t="s">
        <v>85</v>
      </c>
      <c r="D16" s="38"/>
      <c r="E16" s="64"/>
      <c r="F16" s="50">
        <f t="shared" ref="F16:F123" si="0">R16</f>
        <v>0</v>
      </c>
      <c r="G16" s="50"/>
      <c r="H16" s="37"/>
      <c r="I16" s="63"/>
      <c r="J16" s="50">
        <v>0</v>
      </c>
      <c r="K16" s="50"/>
      <c r="L16" s="50"/>
      <c r="M16" s="50"/>
      <c r="N16" s="50"/>
      <c r="O16" s="62">
        <f t="shared" ref="O16:O123" si="1">SUM(J16:N16)</f>
        <v>0</v>
      </c>
      <c r="P16" s="50">
        <f>SUM(O16*30%)</f>
        <v>0</v>
      </c>
      <c r="Q16" s="49"/>
      <c r="R16" s="50">
        <f>SUM(O16:P16:Q16)</f>
        <v>0</v>
      </c>
    </row>
    <row r="17" spans="1:18" s="61" customFormat="1" ht="15" customHeight="1" x14ac:dyDescent="0.2">
      <c r="A17" s="66"/>
      <c r="B17" s="65"/>
      <c r="C17" s="93" t="s">
        <v>56</v>
      </c>
      <c r="D17" s="38"/>
      <c r="E17" s="64"/>
      <c r="F17" s="50">
        <f t="shared" si="0"/>
        <v>0</v>
      </c>
      <c r="G17" s="50">
        <v>0</v>
      </c>
      <c r="H17" s="37">
        <f t="shared" ref="H17" si="2">SUM(F17:G17)*E17</f>
        <v>0</v>
      </c>
      <c r="I17" s="63"/>
      <c r="J17" s="50">
        <v>0</v>
      </c>
      <c r="K17" s="50"/>
      <c r="L17" s="50"/>
      <c r="M17" s="50"/>
      <c r="N17" s="50"/>
      <c r="O17" s="62">
        <f t="shared" si="1"/>
        <v>0</v>
      </c>
      <c r="P17" s="50">
        <f t="shared" ref="P17:P80" si="3">SUM(O17*30%)</f>
        <v>0</v>
      </c>
      <c r="Q17" s="49"/>
      <c r="R17" s="50">
        <f>SUM(O17:P17:Q17)</f>
        <v>0</v>
      </c>
    </row>
    <row r="18" spans="1:18" s="61" customFormat="1" ht="15" customHeight="1" x14ac:dyDescent="0.2">
      <c r="A18" s="87"/>
      <c r="B18" s="65"/>
      <c r="C18" s="89"/>
      <c r="D18" s="38"/>
      <c r="E18" s="64"/>
      <c r="F18" s="50"/>
      <c r="G18" s="50"/>
      <c r="H18" s="37"/>
      <c r="I18" s="63"/>
      <c r="J18" s="50"/>
      <c r="K18" s="50"/>
      <c r="L18" s="50"/>
      <c r="M18" s="50"/>
      <c r="N18" s="50"/>
      <c r="O18" s="62"/>
      <c r="P18" s="50">
        <f t="shared" si="3"/>
        <v>0</v>
      </c>
      <c r="Q18" s="49"/>
      <c r="R18" s="50"/>
    </row>
    <row r="19" spans="1:18" s="61" customFormat="1" ht="15" customHeight="1" x14ac:dyDescent="0.2">
      <c r="A19" s="87" t="s">
        <v>91</v>
      </c>
      <c r="B19" s="102"/>
      <c r="C19" s="92" t="s">
        <v>57</v>
      </c>
      <c r="D19" s="38"/>
      <c r="E19" s="64"/>
      <c r="F19" s="50">
        <f t="shared" si="0"/>
        <v>0</v>
      </c>
      <c r="G19" s="50">
        <v>0</v>
      </c>
      <c r="H19" s="37">
        <f t="shared" ref="H19:H123" si="4">SUM(F19:G19)*E19</f>
        <v>0</v>
      </c>
      <c r="I19" s="63"/>
      <c r="J19" s="50"/>
      <c r="K19" s="50"/>
      <c r="L19" s="50"/>
      <c r="M19" s="50"/>
      <c r="N19" s="50"/>
      <c r="O19" s="62">
        <f t="shared" si="1"/>
        <v>0</v>
      </c>
      <c r="P19" s="50">
        <f t="shared" si="3"/>
        <v>0</v>
      </c>
      <c r="Q19" s="49"/>
      <c r="R19" s="50">
        <f>SUM(O19:P19:Q19)</f>
        <v>0</v>
      </c>
    </row>
    <row r="20" spans="1:18" s="61" customFormat="1" ht="15" customHeight="1" x14ac:dyDescent="0.2">
      <c r="A20" s="66"/>
      <c r="B20" s="65"/>
      <c r="C20" s="92"/>
      <c r="D20" s="38"/>
      <c r="E20" s="64"/>
      <c r="F20" s="50">
        <f t="shared" si="0"/>
        <v>0</v>
      </c>
      <c r="G20" s="50"/>
      <c r="H20" s="37">
        <f t="shared" si="4"/>
        <v>0</v>
      </c>
      <c r="I20" s="63"/>
      <c r="J20" s="50"/>
      <c r="K20" s="50"/>
      <c r="L20" s="50"/>
      <c r="M20" s="50"/>
      <c r="N20" s="50"/>
      <c r="O20" s="62"/>
      <c r="P20" s="50">
        <f t="shared" si="3"/>
        <v>0</v>
      </c>
      <c r="Q20" s="49"/>
      <c r="R20" s="50"/>
    </row>
    <row r="21" spans="1:18" s="61" customFormat="1" ht="15" customHeight="1" x14ac:dyDescent="0.2">
      <c r="A21" s="66">
        <v>1</v>
      </c>
      <c r="B21" s="65"/>
      <c r="C21" s="95" t="s">
        <v>82</v>
      </c>
      <c r="D21" s="38" t="s">
        <v>44</v>
      </c>
      <c r="E21" s="64">
        <v>3</v>
      </c>
      <c r="F21" s="50">
        <f t="shared" si="0"/>
        <v>19194.957999999999</v>
      </c>
      <c r="G21" s="50">
        <v>0</v>
      </c>
      <c r="H21" s="37">
        <f t="shared" si="4"/>
        <v>57584.873999999996</v>
      </c>
      <c r="I21" s="63"/>
      <c r="J21" s="50">
        <v>12457.66</v>
      </c>
      <c r="K21" s="50"/>
      <c r="L21" s="50"/>
      <c r="M21" s="50"/>
      <c r="N21" s="50"/>
      <c r="O21" s="62">
        <f t="shared" si="1"/>
        <v>12457.66</v>
      </c>
      <c r="P21" s="50">
        <f t="shared" si="3"/>
        <v>3737.2979999999998</v>
      </c>
      <c r="Q21" s="49">
        <v>3000</v>
      </c>
      <c r="R21" s="50">
        <f>SUM(O21:P21:Q21)</f>
        <v>19194.957999999999</v>
      </c>
    </row>
    <row r="22" spans="1:18" s="61" customFormat="1" ht="15" customHeight="1" x14ac:dyDescent="0.2">
      <c r="A22" s="66">
        <v>2</v>
      </c>
      <c r="B22" s="65"/>
      <c r="C22" s="90" t="s">
        <v>35</v>
      </c>
      <c r="D22" s="38" t="s">
        <v>44</v>
      </c>
      <c r="E22" s="64">
        <v>6</v>
      </c>
      <c r="F22" s="50">
        <f t="shared" si="0"/>
        <v>293.14</v>
      </c>
      <c r="G22" s="50">
        <v>0</v>
      </c>
      <c r="H22" s="37">
        <f t="shared" si="4"/>
        <v>1758.84</v>
      </c>
      <c r="I22" s="63"/>
      <c r="J22" s="50">
        <v>167.8</v>
      </c>
      <c r="K22" s="50"/>
      <c r="L22" s="50"/>
      <c r="M22" s="50"/>
      <c r="N22" s="50"/>
      <c r="O22" s="62">
        <f t="shared" si="1"/>
        <v>167.8</v>
      </c>
      <c r="P22" s="50">
        <f t="shared" si="3"/>
        <v>50.34</v>
      </c>
      <c r="Q22" s="49">
        <v>75</v>
      </c>
      <c r="R22" s="50">
        <f>SUM(O22:P22:Q22)</f>
        <v>293.14</v>
      </c>
    </row>
    <row r="23" spans="1:18" s="61" customFormat="1" ht="15" customHeight="1" x14ac:dyDescent="0.2">
      <c r="A23" s="66">
        <v>3</v>
      </c>
      <c r="B23" s="65"/>
      <c r="C23" s="90" t="s">
        <v>36</v>
      </c>
      <c r="D23" s="38" t="s">
        <v>44</v>
      </c>
      <c r="E23" s="64">
        <v>70</v>
      </c>
      <c r="F23" s="50">
        <f t="shared" si="0"/>
        <v>378.48</v>
      </c>
      <c r="G23" s="50"/>
      <c r="H23" s="37">
        <f t="shared" si="4"/>
        <v>26493.600000000002</v>
      </c>
      <c r="I23" s="63"/>
      <c r="J23" s="50">
        <v>279.60000000000002</v>
      </c>
      <c r="K23" s="50"/>
      <c r="L23" s="50"/>
      <c r="M23" s="50"/>
      <c r="N23" s="50"/>
      <c r="O23" s="62">
        <f t="shared" si="1"/>
        <v>279.60000000000002</v>
      </c>
      <c r="P23" s="50">
        <f t="shared" si="3"/>
        <v>83.88000000000001</v>
      </c>
      <c r="Q23" s="49">
        <v>15</v>
      </c>
      <c r="R23" s="50">
        <f>SUM(O23:P23:Q23)</f>
        <v>378.48</v>
      </c>
    </row>
    <row r="24" spans="1:18" s="61" customFormat="1" ht="15" customHeight="1" x14ac:dyDescent="0.2">
      <c r="A24" s="66">
        <v>4</v>
      </c>
      <c r="B24" s="65"/>
      <c r="C24" s="90" t="s">
        <v>37</v>
      </c>
      <c r="D24" s="38" t="s">
        <v>44</v>
      </c>
      <c r="E24" s="64">
        <v>51</v>
      </c>
      <c r="F24" s="50">
        <f t="shared" si="0"/>
        <v>112.193</v>
      </c>
      <c r="G24" s="50">
        <v>0</v>
      </c>
      <c r="H24" s="37">
        <f t="shared" si="4"/>
        <v>5721.8429999999998</v>
      </c>
      <c r="I24" s="63"/>
      <c r="J24" s="50">
        <v>28.61</v>
      </c>
      <c r="K24" s="50"/>
      <c r="L24" s="50"/>
      <c r="M24" s="50"/>
      <c r="N24" s="50"/>
      <c r="O24" s="62">
        <f t="shared" si="1"/>
        <v>28.61</v>
      </c>
      <c r="P24" s="50">
        <f t="shared" si="3"/>
        <v>8.5830000000000002</v>
      </c>
      <c r="Q24" s="49">
        <v>75</v>
      </c>
      <c r="R24" s="50">
        <f>SUM(O24:P24:Q24)</f>
        <v>112.193</v>
      </c>
    </row>
    <row r="25" spans="1:18" s="61" customFormat="1" ht="14.25" customHeight="1" x14ac:dyDescent="0.2">
      <c r="A25" s="86">
        <v>5</v>
      </c>
      <c r="C25" s="90" t="s">
        <v>38</v>
      </c>
      <c r="D25" s="38" t="s">
        <v>44</v>
      </c>
      <c r="E25" s="64">
        <v>15</v>
      </c>
      <c r="F25" s="50">
        <f t="shared" si="0"/>
        <v>316.33500000000004</v>
      </c>
      <c r="G25" s="50">
        <v>0</v>
      </c>
      <c r="H25" s="37">
        <f t="shared" si="4"/>
        <v>4745.0250000000005</v>
      </c>
      <c r="I25" s="63"/>
      <c r="J25" s="50">
        <v>127.95</v>
      </c>
      <c r="K25" s="50"/>
      <c r="L25" s="50"/>
      <c r="M25" s="50"/>
      <c r="N25" s="50"/>
      <c r="O25" s="62">
        <f t="shared" si="1"/>
        <v>127.95</v>
      </c>
      <c r="P25" s="50">
        <f t="shared" si="3"/>
        <v>38.384999999999998</v>
      </c>
      <c r="Q25" s="49">
        <v>150</v>
      </c>
      <c r="R25" s="50">
        <f>SUM(O25:P25:Q25)</f>
        <v>316.33500000000004</v>
      </c>
    </row>
    <row r="26" spans="1:18" s="61" customFormat="1" ht="15" customHeight="1" x14ac:dyDescent="0.2">
      <c r="A26" s="66">
        <v>6</v>
      </c>
      <c r="B26" s="65"/>
      <c r="C26" s="90" t="s">
        <v>39</v>
      </c>
      <c r="D26" s="38" t="s">
        <v>44</v>
      </c>
      <c r="E26" s="64">
        <v>7</v>
      </c>
      <c r="F26" s="50">
        <f t="shared" si="0"/>
        <v>1178.1320000000001</v>
      </c>
      <c r="G26" s="50">
        <v>0</v>
      </c>
      <c r="H26" s="37">
        <f t="shared" si="4"/>
        <v>8246.9240000000009</v>
      </c>
      <c r="I26" s="63"/>
      <c r="J26" s="50">
        <v>771.64</v>
      </c>
      <c r="K26" s="50"/>
      <c r="L26" s="50"/>
      <c r="M26" s="50"/>
      <c r="N26" s="50"/>
      <c r="O26" s="62">
        <f t="shared" si="1"/>
        <v>771.64</v>
      </c>
      <c r="P26" s="50">
        <f t="shared" si="3"/>
        <v>231.49199999999999</v>
      </c>
      <c r="Q26" s="49">
        <v>175</v>
      </c>
      <c r="R26" s="50">
        <f>SUM(O26:P26:Q26)</f>
        <v>1178.1320000000001</v>
      </c>
    </row>
    <row r="27" spans="1:18" s="61" customFormat="1" ht="15" customHeight="1" x14ac:dyDescent="0.2">
      <c r="A27" s="66"/>
      <c r="B27" s="65"/>
      <c r="C27" s="95" t="s">
        <v>37</v>
      </c>
      <c r="D27" s="38" t="s">
        <v>44</v>
      </c>
      <c r="E27" s="64">
        <v>7</v>
      </c>
      <c r="F27" s="50">
        <f t="shared" si="0"/>
        <v>113.753</v>
      </c>
      <c r="G27" s="50"/>
      <c r="H27" s="37">
        <f t="shared" si="4"/>
        <v>796.27099999999996</v>
      </c>
      <c r="I27" s="63"/>
      <c r="J27" s="50">
        <v>29.81</v>
      </c>
      <c r="K27" s="50"/>
      <c r="L27" s="50"/>
      <c r="M27" s="50"/>
      <c r="N27" s="50"/>
      <c r="O27" s="62">
        <f t="shared" si="1"/>
        <v>29.81</v>
      </c>
      <c r="P27" s="50">
        <f t="shared" si="3"/>
        <v>8.9429999999999996</v>
      </c>
      <c r="Q27" s="49">
        <v>75</v>
      </c>
      <c r="R27" s="50">
        <f>SUM(O27:P27:Q27)</f>
        <v>113.753</v>
      </c>
    </row>
    <row r="28" spans="1:18" s="61" customFormat="1" ht="15" customHeight="1" x14ac:dyDescent="0.2">
      <c r="A28" s="66">
        <v>7</v>
      </c>
      <c r="B28" s="65"/>
      <c r="C28" s="90" t="s">
        <v>40</v>
      </c>
      <c r="D28" s="38" t="s">
        <v>44</v>
      </c>
      <c r="E28" s="64">
        <v>3</v>
      </c>
      <c r="F28" s="50">
        <f t="shared" si="0"/>
        <v>588.08799999999997</v>
      </c>
      <c r="G28" s="50">
        <v>0</v>
      </c>
      <c r="H28" s="37">
        <f t="shared" si="4"/>
        <v>1764.2639999999999</v>
      </c>
      <c r="I28" s="63"/>
      <c r="J28" s="50">
        <v>317.76</v>
      </c>
      <c r="K28" s="50"/>
      <c r="L28" s="50"/>
      <c r="M28" s="50"/>
      <c r="N28" s="50"/>
      <c r="O28" s="62">
        <f t="shared" si="1"/>
        <v>317.76</v>
      </c>
      <c r="P28" s="50">
        <f t="shared" si="3"/>
        <v>95.327999999999989</v>
      </c>
      <c r="Q28" s="49">
        <v>175</v>
      </c>
      <c r="R28" s="50">
        <f>SUM(O28:P28:Q28)</f>
        <v>588.08799999999997</v>
      </c>
    </row>
    <row r="29" spans="1:18" s="61" customFormat="1" ht="15" customHeight="1" x14ac:dyDescent="0.2">
      <c r="A29" s="66"/>
      <c r="B29" s="65"/>
      <c r="C29" s="90" t="s">
        <v>37</v>
      </c>
      <c r="D29" s="38" t="s">
        <v>44</v>
      </c>
      <c r="E29" s="64">
        <v>3</v>
      </c>
      <c r="F29" s="50">
        <f t="shared" si="0"/>
        <v>113.753</v>
      </c>
      <c r="G29" s="50"/>
      <c r="H29" s="37">
        <f t="shared" si="4"/>
        <v>341.25900000000001</v>
      </c>
      <c r="I29" s="63"/>
      <c r="J29" s="50">
        <v>29.81</v>
      </c>
      <c r="K29" s="50"/>
      <c r="L29" s="50"/>
      <c r="M29" s="50"/>
      <c r="N29" s="50"/>
      <c r="O29" s="62">
        <f t="shared" si="1"/>
        <v>29.81</v>
      </c>
      <c r="P29" s="50">
        <f t="shared" si="3"/>
        <v>8.9429999999999996</v>
      </c>
      <c r="Q29" s="49">
        <v>75</v>
      </c>
      <c r="R29" s="50">
        <f>SUM(O29:P29:Q29)</f>
        <v>113.753</v>
      </c>
    </row>
    <row r="30" spans="1:18" s="61" customFormat="1" ht="15" customHeight="1" x14ac:dyDescent="0.2">
      <c r="A30" s="66">
        <v>8</v>
      </c>
      <c r="B30" s="65"/>
      <c r="C30" s="90" t="s">
        <v>41</v>
      </c>
      <c r="D30" s="38" t="s">
        <v>45</v>
      </c>
      <c r="E30" s="64">
        <v>95</v>
      </c>
      <c r="F30" s="50">
        <f t="shared" si="0"/>
        <v>55</v>
      </c>
      <c r="G30" s="50">
        <v>0</v>
      </c>
      <c r="H30" s="37">
        <f t="shared" si="4"/>
        <v>5225</v>
      </c>
      <c r="I30" s="63"/>
      <c r="J30" s="50"/>
      <c r="K30" s="50"/>
      <c r="L30" s="50"/>
      <c r="M30" s="50"/>
      <c r="N30" s="50"/>
      <c r="O30" s="62">
        <f t="shared" si="1"/>
        <v>0</v>
      </c>
      <c r="P30" s="50">
        <f t="shared" si="3"/>
        <v>0</v>
      </c>
      <c r="Q30" s="49">
        <v>55</v>
      </c>
      <c r="R30" s="50">
        <f>SUM(O30:P30:Q30)</f>
        <v>55</v>
      </c>
    </row>
    <row r="31" spans="1:18" s="61" customFormat="1" ht="15" customHeight="1" x14ac:dyDescent="0.2">
      <c r="A31" s="66">
        <v>9</v>
      </c>
      <c r="B31" s="65"/>
      <c r="C31" s="90" t="s">
        <v>42</v>
      </c>
      <c r="D31" s="38" t="s">
        <v>45</v>
      </c>
      <c r="E31" s="64">
        <v>580</v>
      </c>
      <c r="F31" s="50">
        <f t="shared" si="0"/>
        <v>18.628</v>
      </c>
      <c r="G31" s="50">
        <v>0</v>
      </c>
      <c r="H31" s="37">
        <f t="shared" si="4"/>
        <v>10804.24</v>
      </c>
      <c r="I31" s="63"/>
      <c r="J31" s="50">
        <v>8.56</v>
      </c>
      <c r="K31" s="50"/>
      <c r="L31" s="50"/>
      <c r="M31" s="50"/>
      <c r="N31" s="50"/>
      <c r="O31" s="62">
        <f t="shared" si="1"/>
        <v>8.56</v>
      </c>
      <c r="P31" s="50">
        <f t="shared" si="3"/>
        <v>2.5680000000000001</v>
      </c>
      <c r="Q31" s="49">
        <v>7.5</v>
      </c>
      <c r="R31" s="50">
        <f>SUM(O31:P31:Q31)</f>
        <v>18.628</v>
      </c>
    </row>
    <row r="32" spans="1:18" s="61" customFormat="1" ht="28.5" customHeight="1" x14ac:dyDescent="0.2">
      <c r="A32" s="66">
        <v>10</v>
      </c>
      <c r="B32" s="65"/>
      <c r="C32" s="98" t="s">
        <v>76</v>
      </c>
      <c r="D32" s="38" t="s">
        <v>44</v>
      </c>
      <c r="E32" s="64">
        <v>1</v>
      </c>
      <c r="F32" s="50">
        <f t="shared" si="0"/>
        <v>7974.7150000000001</v>
      </c>
      <c r="G32" s="50">
        <v>0</v>
      </c>
      <c r="H32" s="37">
        <f t="shared" si="4"/>
        <v>7974.7150000000001</v>
      </c>
      <c r="I32" s="63"/>
      <c r="J32" s="50">
        <v>4980.55</v>
      </c>
      <c r="K32" s="50"/>
      <c r="L32" s="50"/>
      <c r="M32" s="50"/>
      <c r="N32" s="50"/>
      <c r="O32" s="62">
        <f t="shared" si="1"/>
        <v>4980.55</v>
      </c>
      <c r="P32" s="50">
        <f t="shared" si="3"/>
        <v>1494.165</v>
      </c>
      <c r="Q32" s="49">
        <v>1500</v>
      </c>
      <c r="R32" s="50">
        <f>SUM(O32:P32:Q32)</f>
        <v>7974.7150000000001</v>
      </c>
    </row>
    <row r="33" spans="1:18" s="61" customFormat="1" ht="15" customHeight="1" x14ac:dyDescent="0.2">
      <c r="A33" s="66"/>
      <c r="B33" s="65"/>
      <c r="C33" s="90"/>
      <c r="D33" s="38"/>
      <c r="E33" s="64"/>
      <c r="F33" s="50">
        <f t="shared" si="0"/>
        <v>0</v>
      </c>
      <c r="G33" s="50">
        <v>0</v>
      </c>
      <c r="H33" s="37">
        <f t="shared" si="4"/>
        <v>0</v>
      </c>
      <c r="I33" s="63"/>
      <c r="J33" s="50"/>
      <c r="K33" s="50"/>
      <c r="L33" s="50"/>
      <c r="M33" s="50"/>
      <c r="N33" s="50"/>
      <c r="O33" s="62">
        <f t="shared" si="1"/>
        <v>0</v>
      </c>
      <c r="P33" s="50">
        <f t="shared" si="3"/>
        <v>0</v>
      </c>
      <c r="Q33" s="49"/>
      <c r="R33" s="50">
        <f>SUM(O33:P33:Q33)</f>
        <v>0</v>
      </c>
    </row>
    <row r="34" spans="1:18" s="61" customFormat="1" ht="15" customHeight="1" x14ac:dyDescent="0.2">
      <c r="A34" s="103"/>
      <c r="B34" s="104"/>
      <c r="C34" s="94" t="s">
        <v>43</v>
      </c>
      <c r="D34" s="38"/>
      <c r="E34" s="52"/>
      <c r="F34" s="50">
        <f t="shared" si="0"/>
        <v>0</v>
      </c>
      <c r="G34" s="50"/>
      <c r="H34" s="37">
        <f t="shared" si="4"/>
        <v>0</v>
      </c>
      <c r="I34" s="63"/>
      <c r="J34" s="50"/>
      <c r="K34" s="50"/>
      <c r="L34" s="50"/>
      <c r="M34" s="50"/>
      <c r="N34" s="50"/>
      <c r="O34" s="62">
        <f t="shared" si="1"/>
        <v>0</v>
      </c>
      <c r="P34" s="50">
        <f t="shared" si="3"/>
        <v>0</v>
      </c>
      <c r="Q34" s="49"/>
      <c r="R34" s="50">
        <f>SUM(O34:P34:Q34)</f>
        <v>0</v>
      </c>
    </row>
    <row r="35" spans="1:18" s="61" customFormat="1" ht="15" customHeight="1" x14ac:dyDescent="0.2">
      <c r="A35" s="55"/>
      <c r="B35" s="54"/>
      <c r="C35" s="45"/>
      <c r="D35" s="38"/>
      <c r="E35" s="52"/>
      <c r="F35" s="50">
        <f t="shared" si="0"/>
        <v>0</v>
      </c>
      <c r="G35" s="50"/>
      <c r="H35" s="37">
        <f t="shared" si="4"/>
        <v>0</v>
      </c>
      <c r="I35" s="63"/>
      <c r="J35" s="50"/>
      <c r="K35" s="50"/>
      <c r="L35" s="50"/>
      <c r="M35" s="50"/>
      <c r="N35" s="50"/>
      <c r="O35" s="62">
        <f t="shared" si="1"/>
        <v>0</v>
      </c>
      <c r="P35" s="50">
        <f t="shared" si="3"/>
        <v>0</v>
      </c>
      <c r="Q35" s="49"/>
      <c r="R35" s="50">
        <f>SUM(O35:P35:Q35)</f>
        <v>0</v>
      </c>
    </row>
    <row r="36" spans="1:18" s="61" customFormat="1" ht="15" customHeight="1" x14ac:dyDescent="0.2">
      <c r="A36" s="55">
        <v>11</v>
      </c>
      <c r="B36" s="54"/>
      <c r="C36" s="95" t="s">
        <v>83</v>
      </c>
      <c r="D36" s="38" t="s">
        <v>44</v>
      </c>
      <c r="E36" s="52">
        <v>3</v>
      </c>
      <c r="F36" s="50">
        <f t="shared" si="0"/>
        <v>19194.957999999999</v>
      </c>
      <c r="G36" s="50"/>
      <c r="H36" s="37">
        <f t="shared" si="4"/>
        <v>57584.873999999996</v>
      </c>
      <c r="I36" s="63"/>
      <c r="J36" s="50">
        <v>12457.66</v>
      </c>
      <c r="K36" s="50"/>
      <c r="L36" s="50"/>
      <c r="M36" s="50"/>
      <c r="N36" s="50"/>
      <c r="O36" s="62">
        <f t="shared" si="1"/>
        <v>12457.66</v>
      </c>
      <c r="P36" s="50">
        <f t="shared" si="3"/>
        <v>3737.2979999999998</v>
      </c>
      <c r="Q36" s="49">
        <v>3000</v>
      </c>
      <c r="R36" s="50">
        <f>SUM(O36:P36:Q36)</f>
        <v>19194.957999999999</v>
      </c>
    </row>
    <row r="37" spans="1:18" s="61" customFormat="1" ht="15" customHeight="1" x14ac:dyDescent="0.2">
      <c r="A37" s="46">
        <v>12</v>
      </c>
      <c r="B37" s="47"/>
      <c r="C37" s="90" t="s">
        <v>35</v>
      </c>
      <c r="D37" s="38" t="s">
        <v>44</v>
      </c>
      <c r="E37" s="52">
        <v>6</v>
      </c>
      <c r="F37" s="50">
        <f t="shared" si="0"/>
        <v>293.14</v>
      </c>
      <c r="G37" s="50">
        <v>0</v>
      </c>
      <c r="H37" s="37">
        <f t="shared" si="4"/>
        <v>1758.84</v>
      </c>
      <c r="I37" s="63"/>
      <c r="J37" s="50">
        <v>167.8</v>
      </c>
      <c r="K37" s="50"/>
      <c r="L37" s="50"/>
      <c r="M37" s="50"/>
      <c r="N37" s="50"/>
      <c r="O37" s="62">
        <f t="shared" si="1"/>
        <v>167.8</v>
      </c>
      <c r="P37" s="50">
        <f t="shared" si="3"/>
        <v>50.34</v>
      </c>
      <c r="Q37" s="49">
        <v>75</v>
      </c>
      <c r="R37" s="50">
        <f>SUM(O37:P37:Q37)</f>
        <v>293.14</v>
      </c>
    </row>
    <row r="38" spans="1:18" s="61" customFormat="1" ht="15" customHeight="1" x14ac:dyDescent="0.2">
      <c r="A38" s="46">
        <v>13</v>
      </c>
      <c r="B38" s="47"/>
      <c r="C38" s="90" t="s">
        <v>36</v>
      </c>
      <c r="D38" s="38" t="s">
        <v>44</v>
      </c>
      <c r="E38" s="52">
        <v>149</v>
      </c>
      <c r="F38" s="50">
        <f t="shared" si="0"/>
        <v>380.23099999999999</v>
      </c>
      <c r="G38" s="50"/>
      <c r="H38" s="37">
        <f t="shared" si="4"/>
        <v>56654.419000000002</v>
      </c>
      <c r="I38" s="63"/>
      <c r="J38" s="50">
        <v>157.87</v>
      </c>
      <c r="K38" s="50"/>
      <c r="L38" s="50"/>
      <c r="M38" s="50"/>
      <c r="N38" s="50"/>
      <c r="O38" s="62">
        <f t="shared" si="1"/>
        <v>157.87</v>
      </c>
      <c r="P38" s="50">
        <f t="shared" si="3"/>
        <v>47.360999999999997</v>
      </c>
      <c r="Q38" s="49">
        <v>175</v>
      </c>
      <c r="R38" s="50">
        <f>SUM(O38:P38:Q38)</f>
        <v>380.23099999999999</v>
      </c>
    </row>
    <row r="39" spans="1:18" s="61" customFormat="1" ht="15" customHeight="1" x14ac:dyDescent="0.2">
      <c r="A39" s="46">
        <v>14</v>
      </c>
      <c r="B39" s="47"/>
      <c r="C39" s="90" t="s">
        <v>37</v>
      </c>
      <c r="D39" s="38" t="s">
        <v>44</v>
      </c>
      <c r="E39" s="52">
        <v>51</v>
      </c>
      <c r="F39" s="50">
        <f t="shared" si="0"/>
        <v>121.462</v>
      </c>
      <c r="G39" s="50"/>
      <c r="H39" s="37">
        <f t="shared" si="4"/>
        <v>6194.5619999999999</v>
      </c>
      <c r="I39" s="63"/>
      <c r="J39" s="50">
        <v>35.74</v>
      </c>
      <c r="K39" s="50"/>
      <c r="L39" s="50"/>
      <c r="M39" s="50"/>
      <c r="N39" s="50"/>
      <c r="O39" s="62">
        <f t="shared" si="1"/>
        <v>35.74</v>
      </c>
      <c r="P39" s="50">
        <f t="shared" si="3"/>
        <v>10.722</v>
      </c>
      <c r="Q39" s="49">
        <v>75</v>
      </c>
      <c r="R39" s="50">
        <f>SUM(O39:P39:Q39)</f>
        <v>121.462</v>
      </c>
    </row>
    <row r="40" spans="1:18" s="61" customFormat="1" ht="15" customHeight="1" x14ac:dyDescent="0.2">
      <c r="A40" s="46">
        <v>15</v>
      </c>
      <c r="B40" s="47"/>
      <c r="C40" s="90" t="s">
        <v>39</v>
      </c>
      <c r="D40" s="38" t="s">
        <v>44</v>
      </c>
      <c r="E40" s="52">
        <v>8</v>
      </c>
      <c r="F40" s="50">
        <f t="shared" si="0"/>
        <v>783.4</v>
      </c>
      <c r="G40" s="50"/>
      <c r="H40" s="37">
        <f t="shared" si="4"/>
        <v>6267.2</v>
      </c>
      <c r="I40" s="63"/>
      <c r="J40" s="50">
        <v>468</v>
      </c>
      <c r="K40" s="50"/>
      <c r="L40" s="50"/>
      <c r="M40" s="50"/>
      <c r="N40" s="50"/>
      <c r="O40" s="62">
        <f t="shared" si="1"/>
        <v>468</v>
      </c>
      <c r="P40" s="50">
        <f t="shared" si="3"/>
        <v>140.4</v>
      </c>
      <c r="Q40" s="49">
        <v>175</v>
      </c>
      <c r="R40" s="50">
        <f>SUM(O40:P40:Q40)</f>
        <v>783.4</v>
      </c>
    </row>
    <row r="41" spans="1:18" s="61" customFormat="1" ht="15" customHeight="1" x14ac:dyDescent="0.2">
      <c r="A41" s="46"/>
      <c r="B41" s="47"/>
      <c r="C41" s="90" t="s">
        <v>37</v>
      </c>
      <c r="D41" s="38" t="s">
        <v>44</v>
      </c>
      <c r="E41" s="52">
        <v>8</v>
      </c>
      <c r="F41" s="50">
        <f t="shared" si="0"/>
        <v>113.753</v>
      </c>
      <c r="G41" s="50"/>
      <c r="H41" s="37">
        <f t="shared" si="4"/>
        <v>910.024</v>
      </c>
      <c r="I41" s="63"/>
      <c r="J41" s="50">
        <v>29.81</v>
      </c>
      <c r="K41" s="50"/>
      <c r="L41" s="50"/>
      <c r="M41" s="50"/>
      <c r="N41" s="50"/>
      <c r="O41" s="62">
        <f t="shared" si="1"/>
        <v>29.81</v>
      </c>
      <c r="P41" s="50">
        <f t="shared" si="3"/>
        <v>8.9429999999999996</v>
      </c>
      <c r="Q41" s="49">
        <v>75</v>
      </c>
      <c r="R41" s="50">
        <f>SUM(O41:P41:Q41)</f>
        <v>113.753</v>
      </c>
    </row>
    <row r="42" spans="1:18" s="61" customFormat="1" ht="15" customHeight="1" x14ac:dyDescent="0.2">
      <c r="A42" s="46">
        <v>16</v>
      </c>
      <c r="B42" s="47"/>
      <c r="C42" s="90" t="s">
        <v>38</v>
      </c>
      <c r="D42" s="38" t="s">
        <v>44</v>
      </c>
      <c r="E42" s="52">
        <v>18</v>
      </c>
      <c r="F42" s="50">
        <f t="shared" si="0"/>
        <v>341.33500000000004</v>
      </c>
      <c r="G42" s="50"/>
      <c r="H42" s="37">
        <f t="shared" si="4"/>
        <v>6144.0300000000007</v>
      </c>
      <c r="I42" s="63"/>
      <c r="J42" s="50">
        <v>127.95</v>
      </c>
      <c r="K42" s="50"/>
      <c r="L42" s="50"/>
      <c r="M42" s="50"/>
      <c r="N42" s="50"/>
      <c r="O42" s="62">
        <f t="shared" si="1"/>
        <v>127.95</v>
      </c>
      <c r="P42" s="50">
        <f t="shared" si="3"/>
        <v>38.384999999999998</v>
      </c>
      <c r="Q42" s="49">
        <v>175</v>
      </c>
      <c r="R42" s="50">
        <f>SUM(O42:P42:Q42)</f>
        <v>341.33500000000004</v>
      </c>
    </row>
    <row r="43" spans="1:18" s="61" customFormat="1" ht="15" customHeight="1" x14ac:dyDescent="0.2">
      <c r="A43" s="46">
        <v>17</v>
      </c>
      <c r="B43" s="47"/>
      <c r="C43" s="90" t="s">
        <v>40</v>
      </c>
      <c r="D43" s="38" t="s">
        <v>44</v>
      </c>
      <c r="E43" s="52">
        <v>4</v>
      </c>
      <c r="F43" s="50">
        <f t="shared" si="0"/>
        <v>605.29999999999995</v>
      </c>
      <c r="G43" s="50"/>
      <c r="H43" s="37">
        <f t="shared" si="4"/>
        <v>2421.1999999999998</v>
      </c>
      <c r="I43" s="63"/>
      <c r="J43" s="50">
        <v>331</v>
      </c>
      <c r="K43" s="50"/>
      <c r="L43" s="50"/>
      <c r="M43" s="50"/>
      <c r="N43" s="50"/>
      <c r="O43" s="62">
        <f t="shared" si="1"/>
        <v>331</v>
      </c>
      <c r="P43" s="50">
        <f t="shared" si="3"/>
        <v>99.3</v>
      </c>
      <c r="Q43" s="49">
        <v>175</v>
      </c>
      <c r="R43" s="50">
        <f>SUM(O43:P43:Q43)</f>
        <v>605.29999999999995</v>
      </c>
    </row>
    <row r="44" spans="1:18" s="61" customFormat="1" ht="15" customHeight="1" x14ac:dyDescent="0.2">
      <c r="A44" s="46"/>
      <c r="B44" s="47"/>
      <c r="C44" s="90" t="s">
        <v>37</v>
      </c>
      <c r="D44" s="38" t="s">
        <v>44</v>
      </c>
      <c r="E44" s="52">
        <v>4</v>
      </c>
      <c r="F44" s="50">
        <f t="shared" si="0"/>
        <v>113.753</v>
      </c>
      <c r="G44" s="50"/>
      <c r="H44" s="37">
        <f t="shared" si="4"/>
        <v>455.012</v>
      </c>
      <c r="I44" s="63"/>
      <c r="J44" s="50">
        <v>29.81</v>
      </c>
      <c r="K44" s="50"/>
      <c r="L44" s="50"/>
      <c r="M44" s="50"/>
      <c r="N44" s="50"/>
      <c r="O44" s="62">
        <f t="shared" si="1"/>
        <v>29.81</v>
      </c>
      <c r="P44" s="50">
        <f t="shared" si="3"/>
        <v>8.9429999999999996</v>
      </c>
      <c r="Q44" s="49">
        <v>75</v>
      </c>
      <c r="R44" s="50">
        <f>SUM(O44:P44:Q44)</f>
        <v>113.753</v>
      </c>
    </row>
    <row r="45" spans="1:18" s="61" customFormat="1" ht="15" customHeight="1" x14ac:dyDescent="0.2">
      <c r="A45" s="46">
        <v>18</v>
      </c>
      <c r="B45" s="47"/>
      <c r="C45" s="90" t="s">
        <v>41</v>
      </c>
      <c r="D45" s="38" t="s">
        <v>45</v>
      </c>
      <c r="E45" s="52">
        <v>95</v>
      </c>
      <c r="F45" s="50">
        <f t="shared" si="0"/>
        <v>55</v>
      </c>
      <c r="G45" s="50"/>
      <c r="H45" s="37">
        <f t="shared" si="4"/>
        <v>5225</v>
      </c>
      <c r="I45" s="63"/>
      <c r="J45" s="50"/>
      <c r="K45" s="50"/>
      <c r="L45" s="50"/>
      <c r="M45" s="50"/>
      <c r="N45" s="50"/>
      <c r="O45" s="62">
        <f t="shared" si="1"/>
        <v>0</v>
      </c>
      <c r="P45" s="50">
        <f t="shared" si="3"/>
        <v>0</v>
      </c>
      <c r="Q45" s="49">
        <v>55</v>
      </c>
      <c r="R45" s="50">
        <f>SUM(O45:P45:Q45)</f>
        <v>55</v>
      </c>
    </row>
    <row r="46" spans="1:18" s="61" customFormat="1" ht="15" customHeight="1" x14ac:dyDescent="0.2">
      <c r="A46" s="46">
        <v>19</v>
      </c>
      <c r="B46" s="47"/>
      <c r="C46" s="90" t="s">
        <v>42</v>
      </c>
      <c r="D46" s="38" t="s">
        <v>45</v>
      </c>
      <c r="E46" s="52">
        <v>580</v>
      </c>
      <c r="F46" s="50">
        <f t="shared" si="0"/>
        <v>18.628</v>
      </c>
      <c r="G46" s="50"/>
      <c r="H46" s="37">
        <f t="shared" si="4"/>
        <v>10804.24</v>
      </c>
      <c r="I46" s="63"/>
      <c r="J46" s="50">
        <v>8.56</v>
      </c>
      <c r="K46" s="50"/>
      <c r="L46" s="50"/>
      <c r="M46" s="50"/>
      <c r="N46" s="50"/>
      <c r="O46" s="62">
        <f t="shared" si="1"/>
        <v>8.56</v>
      </c>
      <c r="P46" s="50">
        <f t="shared" si="3"/>
        <v>2.5680000000000001</v>
      </c>
      <c r="Q46" s="49">
        <v>7.5</v>
      </c>
      <c r="R46" s="50">
        <f>SUM(O46:P46:Q46)</f>
        <v>18.628</v>
      </c>
    </row>
    <row r="47" spans="1:18" s="61" customFormat="1" ht="30.75" customHeight="1" x14ac:dyDescent="0.2">
      <c r="A47" s="46">
        <v>20</v>
      </c>
      <c r="B47" s="47"/>
      <c r="C47" s="99" t="s">
        <v>76</v>
      </c>
      <c r="D47" s="38" t="s">
        <v>44</v>
      </c>
      <c r="E47" s="52">
        <v>1</v>
      </c>
      <c r="F47" s="50">
        <f t="shared" si="0"/>
        <v>7974.7150000000001</v>
      </c>
      <c r="G47" s="50"/>
      <c r="H47" s="37">
        <f t="shared" si="4"/>
        <v>7974.7150000000001</v>
      </c>
      <c r="I47" s="63"/>
      <c r="J47" s="50">
        <v>4980.55</v>
      </c>
      <c r="K47" s="50"/>
      <c r="L47" s="50"/>
      <c r="M47" s="50"/>
      <c r="N47" s="50"/>
      <c r="O47" s="62">
        <f t="shared" si="1"/>
        <v>4980.55</v>
      </c>
      <c r="P47" s="50">
        <f t="shared" si="3"/>
        <v>1494.165</v>
      </c>
      <c r="Q47" s="49">
        <v>1500</v>
      </c>
      <c r="R47" s="50">
        <f>SUM(O47:P47:Q47)</f>
        <v>7974.7150000000001</v>
      </c>
    </row>
    <row r="48" spans="1:18" s="61" customFormat="1" ht="15" customHeight="1" x14ac:dyDescent="0.2">
      <c r="A48" s="46"/>
      <c r="B48" s="47"/>
      <c r="C48" s="90"/>
      <c r="D48" s="38"/>
      <c r="E48" s="52"/>
      <c r="F48" s="50">
        <f t="shared" si="0"/>
        <v>0</v>
      </c>
      <c r="G48" s="50"/>
      <c r="H48" s="37">
        <f t="shared" si="4"/>
        <v>0</v>
      </c>
      <c r="I48" s="63"/>
      <c r="J48" s="50"/>
      <c r="K48" s="50"/>
      <c r="L48" s="50"/>
      <c r="M48" s="50"/>
      <c r="N48" s="50"/>
      <c r="O48" s="62">
        <f t="shared" si="1"/>
        <v>0</v>
      </c>
      <c r="P48" s="50">
        <f t="shared" si="3"/>
        <v>0</v>
      </c>
      <c r="Q48" s="49"/>
      <c r="R48" s="50">
        <f>SUM(O48:P48:Q48)</f>
        <v>0</v>
      </c>
    </row>
    <row r="49" spans="1:18" s="61" customFormat="1" ht="15" customHeight="1" x14ac:dyDescent="0.2">
      <c r="A49" s="105" t="s">
        <v>92</v>
      </c>
      <c r="B49" s="47"/>
      <c r="C49" s="126" t="s">
        <v>93</v>
      </c>
      <c r="D49" s="38"/>
      <c r="E49" s="52"/>
      <c r="F49" s="50">
        <f t="shared" si="0"/>
        <v>0</v>
      </c>
      <c r="G49" s="50"/>
      <c r="H49" s="37">
        <f t="shared" si="4"/>
        <v>0</v>
      </c>
      <c r="I49" s="63"/>
      <c r="J49" s="50"/>
      <c r="K49" s="50"/>
      <c r="L49" s="50"/>
      <c r="M49" s="50"/>
      <c r="N49" s="50"/>
      <c r="O49" s="62">
        <f t="shared" si="1"/>
        <v>0</v>
      </c>
      <c r="P49" s="50">
        <f t="shared" si="3"/>
        <v>0</v>
      </c>
      <c r="Q49" s="49"/>
      <c r="R49" s="50">
        <f>SUM(O49:P49:Q49)</f>
        <v>0</v>
      </c>
    </row>
    <row r="50" spans="1:18" s="61" customFormat="1" ht="15" customHeight="1" x14ac:dyDescent="0.2">
      <c r="A50" s="105"/>
      <c r="B50" s="106"/>
      <c r="C50" s="127" t="s">
        <v>94</v>
      </c>
      <c r="D50" s="38"/>
      <c r="E50" s="52"/>
      <c r="F50" s="50">
        <f t="shared" si="0"/>
        <v>0</v>
      </c>
      <c r="G50" s="50"/>
      <c r="H50" s="37">
        <f t="shared" si="4"/>
        <v>0</v>
      </c>
      <c r="I50" s="63"/>
      <c r="J50" s="50"/>
      <c r="K50" s="50"/>
      <c r="L50" s="50"/>
      <c r="M50" s="50"/>
      <c r="N50" s="50"/>
      <c r="O50" s="62">
        <f t="shared" si="1"/>
        <v>0</v>
      </c>
      <c r="P50" s="50">
        <f t="shared" si="3"/>
        <v>0</v>
      </c>
      <c r="Q50" s="49"/>
      <c r="R50" s="50">
        <f>SUM(O50:P50:Q50)</f>
        <v>0</v>
      </c>
    </row>
    <row r="51" spans="1:18" s="61" customFormat="1" ht="15" customHeight="1" x14ac:dyDescent="0.2">
      <c r="A51" s="46"/>
      <c r="B51" s="47"/>
      <c r="C51" s="90"/>
      <c r="D51" s="38"/>
      <c r="E51" s="52"/>
      <c r="F51" s="50">
        <f t="shared" si="0"/>
        <v>0</v>
      </c>
      <c r="G51" s="50"/>
      <c r="H51" s="37">
        <f t="shared" si="4"/>
        <v>0</v>
      </c>
      <c r="I51" s="63"/>
      <c r="J51" s="50"/>
      <c r="K51" s="50"/>
      <c r="L51" s="50"/>
      <c r="M51" s="50"/>
      <c r="N51" s="50"/>
      <c r="O51" s="62">
        <f t="shared" si="1"/>
        <v>0</v>
      </c>
      <c r="P51" s="50">
        <f t="shared" si="3"/>
        <v>0</v>
      </c>
      <c r="Q51" s="49"/>
      <c r="R51" s="50">
        <f>SUM(O51:P51:Q51)</f>
        <v>0</v>
      </c>
    </row>
    <row r="52" spans="1:18" s="61" customFormat="1" ht="15" customHeight="1" x14ac:dyDescent="0.2">
      <c r="A52" s="46">
        <v>1</v>
      </c>
      <c r="B52" s="47"/>
      <c r="C52" s="96" t="s">
        <v>46</v>
      </c>
      <c r="D52" s="38"/>
      <c r="E52" s="52"/>
      <c r="F52" s="50">
        <f t="shared" si="0"/>
        <v>0</v>
      </c>
      <c r="G52" s="50"/>
      <c r="H52" s="37">
        <f t="shared" si="4"/>
        <v>0</v>
      </c>
      <c r="I52" s="63"/>
      <c r="J52" s="50"/>
      <c r="K52" s="50"/>
      <c r="L52" s="50"/>
      <c r="M52" s="50"/>
      <c r="N52" s="50"/>
      <c r="O52" s="62">
        <f t="shared" si="1"/>
        <v>0</v>
      </c>
      <c r="P52" s="50">
        <f t="shared" si="3"/>
        <v>0</v>
      </c>
      <c r="Q52" s="49"/>
      <c r="R52" s="50">
        <f>SUM(O52:P52:Q52)</f>
        <v>0</v>
      </c>
    </row>
    <row r="53" spans="1:18" s="61" customFormat="1" ht="15" customHeight="1" x14ac:dyDescent="0.2">
      <c r="A53" s="46"/>
      <c r="B53" s="47"/>
      <c r="C53" s="95" t="s">
        <v>71</v>
      </c>
      <c r="D53" s="38" t="s">
        <v>44</v>
      </c>
      <c r="E53" s="52">
        <v>3</v>
      </c>
      <c r="F53" s="50">
        <f t="shared" si="0"/>
        <v>22467.45</v>
      </c>
      <c r="G53" s="50"/>
      <c r="H53" s="37">
        <f t="shared" si="4"/>
        <v>67402.350000000006</v>
      </c>
      <c r="I53" s="63"/>
      <c r="J53" s="50">
        <v>13436.5</v>
      </c>
      <c r="K53" s="50"/>
      <c r="L53" s="50"/>
      <c r="M53" s="50"/>
      <c r="N53" s="50"/>
      <c r="O53" s="62">
        <f t="shared" si="1"/>
        <v>13436.5</v>
      </c>
      <c r="P53" s="50">
        <f t="shared" si="3"/>
        <v>4030.95</v>
      </c>
      <c r="Q53" s="49">
        <v>5000</v>
      </c>
      <c r="R53" s="50">
        <f>SUM(O53:P53:Q53)</f>
        <v>22467.45</v>
      </c>
    </row>
    <row r="54" spans="1:18" s="61" customFormat="1" ht="15" customHeight="1" x14ac:dyDescent="0.2">
      <c r="A54" s="46"/>
      <c r="B54" s="47"/>
      <c r="C54" s="90" t="s">
        <v>64</v>
      </c>
      <c r="D54" s="38" t="s">
        <v>44</v>
      </c>
      <c r="E54" s="52">
        <v>3</v>
      </c>
      <c r="F54" s="50">
        <f t="shared" si="0"/>
        <v>11198.187</v>
      </c>
      <c r="G54" s="50"/>
      <c r="H54" s="37">
        <f t="shared" si="4"/>
        <v>33594.561000000002</v>
      </c>
      <c r="I54" s="63"/>
      <c r="J54" s="50">
        <v>8613.99</v>
      </c>
      <c r="K54" s="50"/>
      <c r="L54" s="50"/>
      <c r="M54" s="50"/>
      <c r="N54" s="50"/>
      <c r="O54" s="62">
        <f t="shared" si="1"/>
        <v>8613.99</v>
      </c>
      <c r="P54" s="50">
        <f t="shared" si="3"/>
        <v>2584.1969999999997</v>
      </c>
      <c r="Q54" s="49"/>
      <c r="R54" s="50">
        <f>SUM(O54:P54:Q54)</f>
        <v>11198.187</v>
      </c>
    </row>
    <row r="55" spans="1:18" s="61" customFormat="1" ht="15" customHeight="1" x14ac:dyDescent="0.2">
      <c r="A55" s="46"/>
      <c r="B55" s="47"/>
      <c r="C55" s="90" t="s">
        <v>65</v>
      </c>
      <c r="D55" s="38" t="s">
        <v>44</v>
      </c>
      <c r="E55" s="52">
        <v>3</v>
      </c>
      <c r="F55" s="50">
        <f t="shared" si="0"/>
        <v>2025.972</v>
      </c>
      <c r="G55" s="50"/>
      <c r="H55" s="37">
        <f t="shared" si="4"/>
        <v>6077.9160000000002</v>
      </c>
      <c r="I55" s="63"/>
      <c r="J55" s="50">
        <v>1558.44</v>
      </c>
      <c r="K55" s="50"/>
      <c r="L55" s="50"/>
      <c r="M55" s="50"/>
      <c r="N55" s="50"/>
      <c r="O55" s="62">
        <f t="shared" si="1"/>
        <v>1558.44</v>
      </c>
      <c r="P55" s="50">
        <f t="shared" si="3"/>
        <v>467.53199999999998</v>
      </c>
      <c r="Q55" s="49"/>
      <c r="R55" s="50">
        <f>SUM(O55:P55:Q55)</f>
        <v>2025.972</v>
      </c>
    </row>
    <row r="56" spans="1:18" s="61" customFormat="1" ht="15" customHeight="1" x14ac:dyDescent="0.2">
      <c r="A56" s="46"/>
      <c r="B56" s="47"/>
      <c r="C56" s="90" t="s">
        <v>66</v>
      </c>
      <c r="D56" s="38" t="s">
        <v>44</v>
      </c>
      <c r="E56" s="52">
        <v>3</v>
      </c>
      <c r="F56" s="50">
        <f t="shared" si="0"/>
        <v>156.845</v>
      </c>
      <c r="G56" s="50"/>
      <c r="H56" s="37">
        <f t="shared" si="4"/>
        <v>470.53499999999997</v>
      </c>
      <c r="I56" s="63"/>
      <c r="J56" s="50">
        <v>120.65</v>
      </c>
      <c r="K56" s="50"/>
      <c r="L56" s="50"/>
      <c r="M56" s="50"/>
      <c r="N56" s="50"/>
      <c r="O56" s="62">
        <f t="shared" si="1"/>
        <v>120.65</v>
      </c>
      <c r="P56" s="50">
        <f t="shared" si="3"/>
        <v>36.195</v>
      </c>
      <c r="Q56" s="49"/>
      <c r="R56" s="50">
        <f>SUM(O56:P56:Q56)</f>
        <v>156.845</v>
      </c>
    </row>
    <row r="57" spans="1:18" s="61" customFormat="1" ht="15" customHeight="1" x14ac:dyDescent="0.2">
      <c r="A57" s="46"/>
      <c r="B57" s="47"/>
      <c r="C57" s="90" t="s">
        <v>67</v>
      </c>
      <c r="D57" s="38" t="s">
        <v>60</v>
      </c>
      <c r="E57" s="52">
        <v>3</v>
      </c>
      <c r="F57" s="50">
        <f t="shared" si="0"/>
        <v>2954.7049999999999</v>
      </c>
      <c r="G57" s="50"/>
      <c r="H57" s="37">
        <f t="shared" si="4"/>
        <v>8864.1149999999998</v>
      </c>
      <c r="I57" s="63"/>
      <c r="J57" s="50">
        <v>2272.85</v>
      </c>
      <c r="K57" s="50"/>
      <c r="L57" s="50"/>
      <c r="M57" s="50"/>
      <c r="N57" s="50"/>
      <c r="O57" s="62">
        <f t="shared" si="1"/>
        <v>2272.85</v>
      </c>
      <c r="P57" s="50">
        <f t="shared" si="3"/>
        <v>681.8549999999999</v>
      </c>
      <c r="Q57" s="49"/>
      <c r="R57" s="50">
        <f>SUM(O57:P57:Q57)</f>
        <v>2954.7049999999999</v>
      </c>
    </row>
    <row r="58" spans="1:18" s="61" customFormat="1" ht="15" customHeight="1" x14ac:dyDescent="0.2">
      <c r="A58" s="46"/>
      <c r="B58" s="47"/>
      <c r="C58" s="95" t="s">
        <v>74</v>
      </c>
      <c r="D58" s="38" t="s">
        <v>60</v>
      </c>
      <c r="E58" s="52">
        <v>3</v>
      </c>
      <c r="F58" s="50">
        <f t="shared" si="0"/>
        <v>290.94</v>
      </c>
      <c r="G58" s="50"/>
      <c r="H58" s="37">
        <f t="shared" si="4"/>
        <v>872.81999999999994</v>
      </c>
      <c r="I58" s="63"/>
      <c r="J58" s="50">
        <v>223.8</v>
      </c>
      <c r="K58" s="50"/>
      <c r="L58" s="50"/>
      <c r="M58" s="50"/>
      <c r="N58" s="50"/>
      <c r="O58" s="62">
        <f t="shared" si="1"/>
        <v>223.8</v>
      </c>
      <c r="P58" s="50">
        <f t="shared" si="3"/>
        <v>67.14</v>
      </c>
      <c r="Q58" s="49"/>
      <c r="R58" s="50">
        <f>SUM(O58:P58:Q58)</f>
        <v>290.94</v>
      </c>
    </row>
    <row r="59" spans="1:18" s="61" customFormat="1" ht="15" customHeight="1" x14ac:dyDescent="0.2">
      <c r="A59" s="46"/>
      <c r="B59" s="47"/>
      <c r="C59" s="95" t="s">
        <v>68</v>
      </c>
      <c r="D59" s="38" t="s">
        <v>60</v>
      </c>
      <c r="E59" s="52">
        <v>8</v>
      </c>
      <c r="F59" s="50">
        <f t="shared" si="0"/>
        <v>1259.5309999999999</v>
      </c>
      <c r="G59" s="50"/>
      <c r="H59" s="37">
        <f t="shared" si="4"/>
        <v>10076.248</v>
      </c>
      <c r="I59" s="63"/>
      <c r="J59" s="50">
        <v>968.87</v>
      </c>
      <c r="K59" s="50"/>
      <c r="L59" s="50"/>
      <c r="M59" s="50"/>
      <c r="N59" s="50"/>
      <c r="O59" s="62">
        <f t="shared" si="1"/>
        <v>968.87</v>
      </c>
      <c r="P59" s="50">
        <f t="shared" si="3"/>
        <v>290.661</v>
      </c>
      <c r="Q59" s="49"/>
      <c r="R59" s="50">
        <f>SUM(O59:P59:Q59)</f>
        <v>1259.5309999999999</v>
      </c>
    </row>
    <row r="60" spans="1:18" s="61" customFormat="1" ht="15" customHeight="1" x14ac:dyDescent="0.2">
      <c r="A60" s="46"/>
      <c r="B60" s="47"/>
      <c r="C60" s="95" t="s">
        <v>69</v>
      </c>
      <c r="D60" s="38" t="s">
        <v>44</v>
      </c>
      <c r="E60" s="52">
        <v>3</v>
      </c>
      <c r="F60" s="50">
        <f t="shared" si="0"/>
        <v>774.5920000000001</v>
      </c>
      <c r="G60" s="50"/>
      <c r="H60" s="37">
        <f t="shared" si="4"/>
        <v>2323.7760000000003</v>
      </c>
      <c r="I60" s="63"/>
      <c r="J60" s="50">
        <v>595.84</v>
      </c>
      <c r="K60" s="50"/>
      <c r="L60" s="50"/>
      <c r="M60" s="50"/>
      <c r="N60" s="50"/>
      <c r="O60" s="62">
        <f t="shared" si="1"/>
        <v>595.84</v>
      </c>
      <c r="P60" s="50">
        <f t="shared" si="3"/>
        <v>178.75200000000001</v>
      </c>
      <c r="Q60" s="49"/>
      <c r="R60" s="50">
        <f>SUM(O60:P60:Q60)</f>
        <v>774.5920000000001</v>
      </c>
    </row>
    <row r="61" spans="1:18" s="61" customFormat="1" ht="15" customHeight="1" x14ac:dyDescent="0.2">
      <c r="A61" s="46"/>
      <c r="B61" s="47"/>
      <c r="C61" s="95" t="s">
        <v>75</v>
      </c>
      <c r="D61" s="38" t="s">
        <v>70</v>
      </c>
      <c r="E61" s="52">
        <v>227</v>
      </c>
      <c r="F61" s="50">
        <f t="shared" si="0"/>
        <v>533</v>
      </c>
      <c r="G61" s="50"/>
      <c r="H61" s="37">
        <f t="shared" si="4"/>
        <v>120991</v>
      </c>
      <c r="I61" s="63"/>
      <c r="J61" s="50">
        <v>410</v>
      </c>
      <c r="K61" s="50"/>
      <c r="L61" s="50"/>
      <c r="M61" s="50"/>
      <c r="N61" s="50"/>
      <c r="O61" s="62">
        <f t="shared" si="1"/>
        <v>410</v>
      </c>
      <c r="P61" s="50">
        <f t="shared" si="3"/>
        <v>123</v>
      </c>
      <c r="Q61" s="49"/>
      <c r="R61" s="50">
        <f>SUM(O61:P61:Q61)</f>
        <v>533</v>
      </c>
    </row>
    <row r="62" spans="1:18" s="61" customFormat="1" ht="15" customHeight="1" x14ac:dyDescent="0.2">
      <c r="A62" s="46"/>
      <c r="B62" s="47"/>
      <c r="C62" s="90"/>
      <c r="D62" s="38"/>
      <c r="E62" s="52"/>
      <c r="F62" s="50">
        <f t="shared" si="0"/>
        <v>0</v>
      </c>
      <c r="G62" s="50"/>
      <c r="H62" s="37">
        <f t="shared" si="4"/>
        <v>0</v>
      </c>
      <c r="I62" s="63"/>
      <c r="J62" s="50"/>
      <c r="K62" s="50"/>
      <c r="L62" s="50"/>
      <c r="M62" s="50"/>
      <c r="N62" s="50"/>
      <c r="O62" s="62">
        <f t="shared" si="1"/>
        <v>0</v>
      </c>
      <c r="P62" s="50">
        <f t="shared" si="3"/>
        <v>0</v>
      </c>
      <c r="Q62" s="49"/>
      <c r="R62" s="50">
        <f>SUM(O62:P62:Q62)</f>
        <v>0</v>
      </c>
    </row>
    <row r="63" spans="1:18" s="61" customFormat="1" ht="15" customHeight="1" x14ac:dyDescent="0.2">
      <c r="A63" s="66">
        <v>2</v>
      </c>
      <c r="B63" s="65"/>
      <c r="C63" s="95" t="s">
        <v>100</v>
      </c>
      <c r="D63" s="38" t="s">
        <v>44</v>
      </c>
      <c r="E63" s="64">
        <v>2</v>
      </c>
      <c r="F63" s="50">
        <f t="shared" si="0"/>
        <v>4081.7569999999996</v>
      </c>
      <c r="G63" s="50">
        <v>0</v>
      </c>
      <c r="H63" s="37">
        <f t="shared" si="4"/>
        <v>8163.5139999999992</v>
      </c>
      <c r="I63" s="63"/>
      <c r="J63" s="50">
        <v>2562.89</v>
      </c>
      <c r="K63" s="50"/>
      <c r="L63" s="50"/>
      <c r="M63" s="50"/>
      <c r="N63" s="50"/>
      <c r="O63" s="62">
        <f t="shared" si="1"/>
        <v>2562.89</v>
      </c>
      <c r="P63" s="50">
        <f t="shared" si="3"/>
        <v>768.86699999999996</v>
      </c>
      <c r="Q63" s="49">
        <v>750</v>
      </c>
      <c r="R63" s="50">
        <f>SUM(O63:P63:Q63)</f>
        <v>4081.7569999999996</v>
      </c>
    </row>
    <row r="64" spans="1:18" s="61" customFormat="1" ht="15" customHeight="1" x14ac:dyDescent="0.2">
      <c r="A64" s="66">
        <v>3</v>
      </c>
      <c r="B64" s="65"/>
      <c r="C64" s="90" t="s">
        <v>62</v>
      </c>
      <c r="D64" s="38" t="s">
        <v>44</v>
      </c>
      <c r="E64" s="64">
        <v>2</v>
      </c>
      <c r="F64" s="50">
        <f t="shared" si="0"/>
        <v>3381.018</v>
      </c>
      <c r="G64" s="50">
        <v>0</v>
      </c>
      <c r="H64" s="37">
        <f t="shared" si="4"/>
        <v>6762.0360000000001</v>
      </c>
      <c r="I64" s="63"/>
      <c r="J64" s="50">
        <v>2023.86</v>
      </c>
      <c r="K64" s="50"/>
      <c r="L64" s="50"/>
      <c r="M64" s="50"/>
      <c r="N64" s="50"/>
      <c r="O64" s="62">
        <f t="shared" si="1"/>
        <v>2023.86</v>
      </c>
      <c r="P64" s="50">
        <f t="shared" si="3"/>
        <v>607.1579999999999</v>
      </c>
      <c r="Q64" s="49">
        <v>750</v>
      </c>
      <c r="R64" s="50">
        <f>SUM(O64:P64:Q64)</f>
        <v>3381.018</v>
      </c>
    </row>
    <row r="65" spans="1:18" s="48" customFormat="1" ht="15" customHeight="1" x14ac:dyDescent="0.2">
      <c r="A65" s="60">
        <v>4</v>
      </c>
      <c r="B65" s="59"/>
      <c r="C65" s="95" t="s">
        <v>77</v>
      </c>
      <c r="D65" s="58" t="s">
        <v>44</v>
      </c>
      <c r="E65" s="57">
        <v>14</v>
      </c>
      <c r="F65" s="50">
        <f t="shared" si="0"/>
        <v>418.90600000000001</v>
      </c>
      <c r="G65" s="50">
        <v>0</v>
      </c>
      <c r="H65" s="37">
        <f t="shared" si="4"/>
        <v>5864.6840000000002</v>
      </c>
      <c r="J65" s="51">
        <v>157.81</v>
      </c>
      <c r="K65" s="51">
        <v>29.81</v>
      </c>
      <c r="L65" s="51"/>
      <c r="M65" s="51"/>
      <c r="N65" s="51"/>
      <c r="O65" s="62">
        <f t="shared" si="1"/>
        <v>187.62</v>
      </c>
      <c r="P65" s="50">
        <f t="shared" si="3"/>
        <v>56.286000000000001</v>
      </c>
      <c r="Q65" s="56">
        <v>175</v>
      </c>
      <c r="R65" s="50">
        <f>SUM(O65:P65:Q65)</f>
        <v>418.90600000000001</v>
      </c>
    </row>
    <row r="66" spans="1:18" s="48" customFormat="1" ht="15" customHeight="1" x14ac:dyDescent="0.2">
      <c r="A66" s="55">
        <v>5</v>
      </c>
      <c r="B66" s="54"/>
      <c r="C66" s="90" t="s">
        <v>47</v>
      </c>
      <c r="D66" s="38" t="s">
        <v>44</v>
      </c>
      <c r="E66" s="52">
        <v>4</v>
      </c>
      <c r="F66" s="50">
        <f t="shared" si="0"/>
        <v>453.07</v>
      </c>
      <c r="G66" s="50">
        <v>0</v>
      </c>
      <c r="H66" s="37">
        <f t="shared" si="4"/>
        <v>1812.28</v>
      </c>
      <c r="J66" s="50">
        <v>213.9</v>
      </c>
      <c r="K66" s="50"/>
      <c r="L66" s="50"/>
      <c r="M66" s="50"/>
      <c r="N66" s="50"/>
      <c r="O66" s="62">
        <f t="shared" si="1"/>
        <v>213.9</v>
      </c>
      <c r="P66" s="50">
        <f t="shared" si="3"/>
        <v>64.17</v>
      </c>
      <c r="Q66" s="49">
        <v>175</v>
      </c>
      <c r="R66" s="50">
        <f>SUM(O66:P66:Q66)</f>
        <v>453.07</v>
      </c>
    </row>
    <row r="67" spans="1:18" s="7" customFormat="1" ht="15" customHeight="1" x14ac:dyDescent="0.2">
      <c r="A67" s="46">
        <v>6</v>
      </c>
      <c r="B67" s="47"/>
      <c r="C67" s="90" t="s">
        <v>63</v>
      </c>
      <c r="D67" s="39" t="s">
        <v>44</v>
      </c>
      <c r="E67" s="38">
        <v>4</v>
      </c>
      <c r="F67" s="50">
        <f t="shared" si="0"/>
        <v>1178.1320000000001</v>
      </c>
      <c r="G67" s="50">
        <v>0</v>
      </c>
      <c r="H67" s="37">
        <f t="shared" si="4"/>
        <v>4712.5280000000002</v>
      </c>
      <c r="J67" s="44">
        <v>771.64</v>
      </c>
      <c r="K67" s="44"/>
      <c r="L67" s="44"/>
      <c r="M67" s="44"/>
      <c r="N67" s="44"/>
      <c r="O67" s="62">
        <f t="shared" si="1"/>
        <v>771.64</v>
      </c>
      <c r="P67" s="50">
        <f t="shared" si="3"/>
        <v>231.49199999999999</v>
      </c>
      <c r="Q67" s="43">
        <v>175</v>
      </c>
      <c r="R67" s="50">
        <f>SUM(O67:P67:Q67)</f>
        <v>1178.1320000000001</v>
      </c>
    </row>
    <row r="68" spans="1:18" s="7" customFormat="1" ht="15" customHeight="1" x14ac:dyDescent="0.2">
      <c r="A68" s="46">
        <v>7</v>
      </c>
      <c r="B68" s="47"/>
      <c r="C68" s="90" t="s">
        <v>48</v>
      </c>
      <c r="D68" s="39" t="s">
        <v>45</v>
      </c>
      <c r="E68" s="38">
        <v>500</v>
      </c>
      <c r="F68" s="50">
        <f t="shared" si="0"/>
        <v>18.628</v>
      </c>
      <c r="G68" s="50"/>
      <c r="H68" s="37">
        <f t="shared" si="4"/>
        <v>9314</v>
      </c>
      <c r="J68" s="44">
        <v>8.56</v>
      </c>
      <c r="K68" s="44"/>
      <c r="L68" s="44"/>
      <c r="M68" s="44"/>
      <c r="N68" s="44"/>
      <c r="O68" s="62">
        <f t="shared" si="1"/>
        <v>8.56</v>
      </c>
      <c r="P68" s="50">
        <f t="shared" si="3"/>
        <v>2.5680000000000001</v>
      </c>
      <c r="Q68" s="43">
        <v>7.5</v>
      </c>
      <c r="R68" s="50">
        <f>SUM(O68:P68:Q68)</f>
        <v>18.628</v>
      </c>
    </row>
    <row r="69" spans="1:18" s="7" customFormat="1" ht="15" customHeight="1" x14ac:dyDescent="0.2">
      <c r="A69" s="46">
        <v>8</v>
      </c>
      <c r="B69" s="47"/>
      <c r="C69" s="90" t="s">
        <v>49</v>
      </c>
      <c r="D69" s="39" t="s">
        <v>45</v>
      </c>
      <c r="E69" s="38">
        <v>150</v>
      </c>
      <c r="F69" s="50">
        <f t="shared" si="0"/>
        <v>35</v>
      </c>
      <c r="G69" s="50"/>
      <c r="H69" s="37">
        <f t="shared" si="4"/>
        <v>5250</v>
      </c>
      <c r="J69" s="44"/>
      <c r="K69" s="44"/>
      <c r="L69" s="44"/>
      <c r="M69" s="44"/>
      <c r="N69" s="44"/>
      <c r="O69" s="62">
        <f t="shared" si="1"/>
        <v>0</v>
      </c>
      <c r="P69" s="50">
        <f t="shared" si="3"/>
        <v>0</v>
      </c>
      <c r="Q69" s="43">
        <v>35</v>
      </c>
      <c r="R69" s="50">
        <f>SUM(O69:P69:Q69)</f>
        <v>35</v>
      </c>
    </row>
    <row r="70" spans="1:18" s="7" customFormat="1" ht="15" customHeight="1" x14ac:dyDescent="0.2">
      <c r="A70" s="46"/>
      <c r="B70" s="47"/>
      <c r="C70" s="91"/>
      <c r="D70" s="39"/>
      <c r="E70" s="38"/>
      <c r="F70" s="50"/>
      <c r="G70" s="50"/>
      <c r="H70" s="37"/>
      <c r="J70" s="44"/>
      <c r="K70" s="44"/>
      <c r="L70" s="44"/>
      <c r="M70" s="44"/>
      <c r="N70" s="44"/>
      <c r="O70" s="62"/>
      <c r="P70" s="50">
        <f t="shared" si="3"/>
        <v>0</v>
      </c>
      <c r="Q70" s="43"/>
      <c r="R70" s="50"/>
    </row>
    <row r="71" spans="1:18" s="7" customFormat="1" ht="15" customHeight="1" x14ac:dyDescent="0.2">
      <c r="A71" s="46"/>
      <c r="B71" s="47"/>
      <c r="C71" s="91"/>
      <c r="D71" s="39"/>
      <c r="E71" s="38"/>
      <c r="F71" s="50"/>
      <c r="G71" s="50"/>
      <c r="H71" s="37"/>
      <c r="J71" s="44"/>
      <c r="K71" s="44"/>
      <c r="L71" s="44"/>
      <c r="M71" s="44"/>
      <c r="N71" s="44"/>
      <c r="O71" s="62"/>
      <c r="P71" s="50">
        <f t="shared" si="3"/>
        <v>0</v>
      </c>
      <c r="Q71" s="43"/>
      <c r="R71" s="50"/>
    </row>
    <row r="72" spans="1:18" s="7" customFormat="1" ht="15" customHeight="1" x14ac:dyDescent="0.2">
      <c r="A72" s="46"/>
      <c r="B72" s="47"/>
      <c r="C72" s="91"/>
      <c r="D72" s="39"/>
      <c r="E72" s="38"/>
      <c r="F72" s="50">
        <f t="shared" si="0"/>
        <v>0</v>
      </c>
      <c r="G72" s="50"/>
      <c r="H72" s="128" t="s">
        <v>101</v>
      </c>
      <c r="J72" s="44"/>
      <c r="K72" s="44"/>
      <c r="L72" s="44"/>
      <c r="M72" s="44"/>
      <c r="N72" s="44"/>
      <c r="O72" s="62">
        <f t="shared" si="1"/>
        <v>0</v>
      </c>
      <c r="P72" s="50">
        <f t="shared" si="3"/>
        <v>0</v>
      </c>
      <c r="Q72" s="43"/>
      <c r="R72" s="50">
        <f>SUM(O72:P72:Q72)</f>
        <v>0</v>
      </c>
    </row>
    <row r="73" spans="1:18" s="7" customFormat="1" ht="15" customHeight="1" x14ac:dyDescent="0.2">
      <c r="A73" s="46">
        <v>9</v>
      </c>
      <c r="B73" s="47"/>
      <c r="C73" s="97" t="s">
        <v>50</v>
      </c>
      <c r="D73" s="39"/>
      <c r="E73" s="38"/>
      <c r="F73" s="50">
        <f t="shared" si="0"/>
        <v>0</v>
      </c>
      <c r="G73" s="50"/>
      <c r="H73" s="37">
        <f t="shared" si="4"/>
        <v>0</v>
      </c>
      <c r="J73" s="44"/>
      <c r="K73" s="44"/>
      <c r="L73" s="44"/>
      <c r="M73" s="44"/>
      <c r="N73" s="44"/>
      <c r="O73" s="62">
        <f t="shared" si="1"/>
        <v>0</v>
      </c>
      <c r="P73" s="50">
        <f t="shared" si="3"/>
        <v>0</v>
      </c>
      <c r="Q73" s="43"/>
      <c r="R73" s="50">
        <f>SUM(O73:P73:Q73)</f>
        <v>0</v>
      </c>
    </row>
    <row r="74" spans="1:18" s="7" customFormat="1" ht="15" customHeight="1" x14ac:dyDescent="0.2">
      <c r="A74" s="46"/>
      <c r="B74" s="47"/>
      <c r="C74" s="95" t="s">
        <v>72</v>
      </c>
      <c r="D74" s="39" t="s">
        <v>44</v>
      </c>
      <c r="E74" s="38">
        <v>1</v>
      </c>
      <c r="F74" s="50">
        <f t="shared" si="0"/>
        <v>8167.6739999999991</v>
      </c>
      <c r="G74" s="50"/>
      <c r="H74" s="37">
        <f t="shared" si="4"/>
        <v>8167.6739999999991</v>
      </c>
      <c r="J74" s="44">
        <v>5128.9799999999996</v>
      </c>
      <c r="K74" s="44"/>
      <c r="L74" s="44"/>
      <c r="M74" s="44"/>
      <c r="N74" s="44"/>
      <c r="O74" s="62">
        <f t="shared" si="1"/>
        <v>5128.9799999999996</v>
      </c>
      <c r="P74" s="50">
        <f t="shared" si="3"/>
        <v>1538.6939999999997</v>
      </c>
      <c r="Q74" s="43">
        <v>1500</v>
      </c>
      <c r="R74" s="50">
        <f>SUM(O74:P74:Q74)</f>
        <v>8167.6739999999991</v>
      </c>
    </row>
    <row r="75" spans="1:18" s="7" customFormat="1" ht="15" customHeight="1" x14ac:dyDescent="0.2">
      <c r="A75" s="46"/>
      <c r="B75" s="47"/>
      <c r="C75" s="7" t="s">
        <v>73</v>
      </c>
      <c r="D75" s="39" t="s">
        <v>44</v>
      </c>
      <c r="E75" s="38">
        <v>1</v>
      </c>
      <c r="F75" s="50">
        <f t="shared" si="0"/>
        <v>2735.759</v>
      </c>
      <c r="G75" s="50"/>
      <c r="H75" s="37">
        <f t="shared" si="4"/>
        <v>2735.759</v>
      </c>
      <c r="J75" s="44">
        <v>2104.4299999999998</v>
      </c>
      <c r="K75" s="44"/>
      <c r="L75" s="44"/>
      <c r="M75" s="44"/>
      <c r="N75" s="44"/>
      <c r="O75" s="62">
        <f t="shared" si="1"/>
        <v>2104.4299999999998</v>
      </c>
      <c r="P75" s="50">
        <f t="shared" si="3"/>
        <v>631.32899999999995</v>
      </c>
      <c r="Q75" s="43"/>
      <c r="R75" s="50">
        <f>SUM(O75:P75:Q75)</f>
        <v>2735.759</v>
      </c>
    </row>
    <row r="76" spans="1:18" s="7" customFormat="1" ht="15" customHeight="1" x14ac:dyDescent="0.2">
      <c r="A76" s="46"/>
      <c r="B76" s="47"/>
      <c r="C76" s="95" t="s">
        <v>65</v>
      </c>
      <c r="D76" s="39" t="s">
        <v>44</v>
      </c>
      <c r="E76" s="38">
        <v>1</v>
      </c>
      <c r="F76" s="50">
        <f t="shared" si="0"/>
        <v>2025.972</v>
      </c>
      <c r="G76" s="50"/>
      <c r="H76" s="37">
        <f t="shared" si="4"/>
        <v>2025.972</v>
      </c>
      <c r="J76" s="44">
        <v>1558.44</v>
      </c>
      <c r="K76" s="44"/>
      <c r="L76" s="44"/>
      <c r="M76" s="44"/>
      <c r="N76" s="44"/>
      <c r="O76" s="62">
        <f t="shared" si="1"/>
        <v>1558.44</v>
      </c>
      <c r="P76" s="50">
        <f t="shared" si="3"/>
        <v>467.53199999999998</v>
      </c>
      <c r="Q76" s="43"/>
      <c r="R76" s="50">
        <f>SUM(O76:P76:Q76)</f>
        <v>2025.972</v>
      </c>
    </row>
    <row r="77" spans="1:18" s="7" customFormat="1" ht="15" customHeight="1" x14ac:dyDescent="0.2">
      <c r="A77" s="46"/>
      <c r="B77" s="47"/>
      <c r="C77" s="7" t="s">
        <v>69</v>
      </c>
      <c r="D77" s="39" t="s">
        <v>44</v>
      </c>
      <c r="E77" s="38">
        <v>1</v>
      </c>
      <c r="F77" s="50">
        <f t="shared" si="0"/>
        <v>774.5920000000001</v>
      </c>
      <c r="G77" s="50"/>
      <c r="H77" s="37">
        <f t="shared" si="4"/>
        <v>774.5920000000001</v>
      </c>
      <c r="J77" s="44">
        <v>595.84</v>
      </c>
      <c r="K77" s="44"/>
      <c r="L77" s="44"/>
      <c r="M77" s="44"/>
      <c r="N77" s="44"/>
      <c r="O77" s="62">
        <f t="shared" si="1"/>
        <v>595.84</v>
      </c>
      <c r="P77" s="50">
        <f t="shared" si="3"/>
        <v>178.75200000000001</v>
      </c>
      <c r="Q77" s="43"/>
      <c r="R77" s="50">
        <f>SUM(O77:P77:Q77)</f>
        <v>774.5920000000001</v>
      </c>
    </row>
    <row r="78" spans="1:18" s="7" customFormat="1" ht="15" customHeight="1" x14ac:dyDescent="0.2">
      <c r="A78" s="46"/>
      <c r="B78" s="47"/>
      <c r="C78" s="95" t="s">
        <v>74</v>
      </c>
      <c r="D78" s="39" t="s">
        <v>60</v>
      </c>
      <c r="E78" s="38">
        <v>1</v>
      </c>
      <c r="F78" s="50">
        <f t="shared" si="0"/>
        <v>108.31599999999999</v>
      </c>
      <c r="G78" s="50"/>
      <c r="H78" s="37">
        <f t="shared" si="4"/>
        <v>108.31599999999999</v>
      </c>
      <c r="J78" s="44">
        <v>83.32</v>
      </c>
      <c r="K78" s="44"/>
      <c r="L78" s="44"/>
      <c r="M78" s="44"/>
      <c r="N78" s="44"/>
      <c r="O78" s="62">
        <f t="shared" si="1"/>
        <v>83.32</v>
      </c>
      <c r="P78" s="50">
        <f t="shared" si="3"/>
        <v>24.995999999999999</v>
      </c>
      <c r="Q78" s="43"/>
      <c r="R78" s="50">
        <f>SUM(O78:P78:Q78)</f>
        <v>108.31599999999999</v>
      </c>
    </row>
    <row r="79" spans="1:18" s="7" customFormat="1" ht="15" customHeight="1" x14ac:dyDescent="0.2">
      <c r="A79" s="130"/>
      <c r="B79" s="131"/>
      <c r="C79" s="7" t="s">
        <v>75</v>
      </c>
      <c r="D79" s="132" t="s">
        <v>70</v>
      </c>
      <c r="E79" s="133">
        <v>11</v>
      </c>
      <c r="F79" s="134">
        <f t="shared" si="0"/>
        <v>533</v>
      </c>
      <c r="G79" s="134"/>
      <c r="H79" s="135">
        <f t="shared" si="4"/>
        <v>5863</v>
      </c>
      <c r="J79" s="136">
        <v>410</v>
      </c>
      <c r="K79" s="136"/>
      <c r="L79" s="136"/>
      <c r="M79" s="136"/>
      <c r="N79" s="136"/>
      <c r="O79" s="137">
        <f t="shared" si="1"/>
        <v>410</v>
      </c>
      <c r="P79" s="50">
        <f t="shared" si="3"/>
        <v>123</v>
      </c>
      <c r="Q79" s="138"/>
      <c r="R79" s="134">
        <f>SUM(O79:P79:Q79)</f>
        <v>533</v>
      </c>
    </row>
    <row r="80" spans="1:18" s="40" customFormat="1" ht="15" customHeight="1" x14ac:dyDescent="0.2">
      <c r="A80" s="46"/>
      <c r="B80" s="47"/>
      <c r="D80" s="39"/>
      <c r="E80" s="38"/>
      <c r="F80" s="50">
        <f t="shared" si="0"/>
        <v>0</v>
      </c>
      <c r="G80" s="50"/>
      <c r="H80" s="146">
        <f t="shared" si="4"/>
        <v>0</v>
      </c>
      <c r="J80" s="44"/>
      <c r="K80" s="44"/>
      <c r="L80" s="44"/>
      <c r="M80" s="44"/>
      <c r="N80" s="44"/>
      <c r="O80" s="62">
        <f t="shared" si="1"/>
        <v>0</v>
      </c>
      <c r="P80" s="50">
        <f t="shared" si="3"/>
        <v>0</v>
      </c>
      <c r="Q80" s="43"/>
      <c r="R80" s="51">
        <f>SUM(O80:P80:Q80)</f>
        <v>0</v>
      </c>
    </row>
    <row r="81" spans="1:18" s="40" customFormat="1" ht="15" customHeight="1" x14ac:dyDescent="0.2">
      <c r="A81" s="46"/>
      <c r="B81" s="47"/>
      <c r="D81" s="39"/>
      <c r="E81" s="38"/>
      <c r="F81" s="50">
        <f t="shared" si="0"/>
        <v>0</v>
      </c>
      <c r="G81" s="50"/>
      <c r="H81" s="146">
        <f t="shared" si="4"/>
        <v>0</v>
      </c>
      <c r="J81" s="44"/>
      <c r="K81" s="44"/>
      <c r="L81" s="44"/>
      <c r="M81" s="44"/>
      <c r="N81" s="44"/>
      <c r="O81" s="62">
        <f t="shared" si="1"/>
        <v>0</v>
      </c>
      <c r="P81" s="50">
        <f t="shared" ref="P81:P111" si="5">SUM(O81*30%)</f>
        <v>0</v>
      </c>
      <c r="Q81" s="43"/>
      <c r="R81" s="51">
        <f>SUM(O81:P81:Q81)</f>
        <v>0</v>
      </c>
    </row>
    <row r="82" spans="1:18" s="40" customFormat="1" ht="15" customHeight="1" x14ac:dyDescent="0.2">
      <c r="A82" s="105" t="s">
        <v>98</v>
      </c>
      <c r="B82" s="47"/>
      <c r="C82" s="147" t="s">
        <v>102</v>
      </c>
      <c r="D82" s="39"/>
      <c r="E82" s="38"/>
      <c r="F82" s="50">
        <f t="shared" si="0"/>
        <v>0</v>
      </c>
      <c r="G82" s="50"/>
      <c r="H82" s="146">
        <f t="shared" si="4"/>
        <v>0</v>
      </c>
      <c r="J82" s="44"/>
      <c r="K82" s="44"/>
      <c r="L82" s="44"/>
      <c r="M82" s="44"/>
      <c r="N82" s="44"/>
      <c r="O82" s="62">
        <f t="shared" si="1"/>
        <v>0</v>
      </c>
      <c r="P82" s="50">
        <f t="shared" si="5"/>
        <v>0</v>
      </c>
      <c r="Q82" s="43"/>
      <c r="R82" s="51">
        <f>SUM(O82:P82:Q82)</f>
        <v>0</v>
      </c>
    </row>
    <row r="83" spans="1:18" s="40" customFormat="1" ht="15" customHeight="1" x14ac:dyDescent="0.2">
      <c r="A83" s="46"/>
      <c r="B83" s="47"/>
      <c r="D83" s="39"/>
      <c r="E83" s="38"/>
      <c r="F83" s="50">
        <f t="shared" si="0"/>
        <v>0</v>
      </c>
      <c r="G83" s="50"/>
      <c r="H83" s="146">
        <f t="shared" si="4"/>
        <v>0</v>
      </c>
      <c r="J83" s="44"/>
      <c r="K83" s="44"/>
      <c r="L83" s="44"/>
      <c r="M83" s="44"/>
      <c r="N83" s="44"/>
      <c r="O83" s="62">
        <f t="shared" si="1"/>
        <v>0</v>
      </c>
      <c r="P83" s="50">
        <f t="shared" si="5"/>
        <v>0</v>
      </c>
      <c r="Q83" s="43"/>
      <c r="R83" s="51">
        <f>SUM(O83:P83:Q83)</f>
        <v>0</v>
      </c>
    </row>
    <row r="84" spans="1:18" s="40" customFormat="1" ht="15" customHeight="1" x14ac:dyDescent="0.2">
      <c r="A84" s="46"/>
      <c r="B84" s="47"/>
      <c r="D84" s="39"/>
      <c r="E84" s="38"/>
      <c r="F84" s="50">
        <f t="shared" si="0"/>
        <v>0</v>
      </c>
      <c r="G84" s="50"/>
      <c r="H84" s="146">
        <f t="shared" si="4"/>
        <v>0</v>
      </c>
      <c r="J84" s="44"/>
      <c r="K84" s="44"/>
      <c r="L84" s="44"/>
      <c r="M84" s="44"/>
      <c r="N84" s="44"/>
      <c r="O84" s="62">
        <f t="shared" si="1"/>
        <v>0</v>
      </c>
      <c r="P84" s="50">
        <f t="shared" si="5"/>
        <v>0</v>
      </c>
      <c r="Q84" s="43"/>
      <c r="R84" s="51">
        <f>SUM(O84:P84:Q84)</f>
        <v>0</v>
      </c>
    </row>
    <row r="85" spans="1:18" s="40" customFormat="1" ht="15" customHeight="1" x14ac:dyDescent="0.2">
      <c r="A85" s="46">
        <v>1</v>
      </c>
      <c r="B85" s="47"/>
      <c r="C85" s="148" t="s">
        <v>103</v>
      </c>
      <c r="D85" s="39" t="s">
        <v>44</v>
      </c>
      <c r="E85" s="38">
        <v>21</v>
      </c>
      <c r="F85" s="50">
        <f t="shared" si="0"/>
        <v>1674</v>
      </c>
      <c r="G85" s="50"/>
      <c r="H85" s="146">
        <f t="shared" si="4"/>
        <v>35154</v>
      </c>
      <c r="J85" s="44">
        <v>1230</v>
      </c>
      <c r="K85" s="44"/>
      <c r="L85" s="44"/>
      <c r="M85" s="44"/>
      <c r="N85" s="44"/>
      <c r="O85" s="62">
        <f t="shared" si="1"/>
        <v>1230</v>
      </c>
      <c r="P85" s="50">
        <f t="shared" si="5"/>
        <v>369</v>
      </c>
      <c r="Q85" s="43">
        <v>75</v>
      </c>
      <c r="R85" s="51">
        <f>SUM(O85:P85:Q85)</f>
        <v>1674</v>
      </c>
    </row>
    <row r="86" spans="1:18" s="40" customFormat="1" ht="15" customHeight="1" x14ac:dyDescent="0.2">
      <c r="A86" s="46">
        <v>2</v>
      </c>
      <c r="B86" s="47"/>
      <c r="C86" s="148" t="s">
        <v>104</v>
      </c>
      <c r="D86" s="39" t="s">
        <v>44</v>
      </c>
      <c r="E86" s="38">
        <v>5</v>
      </c>
      <c r="F86" s="50">
        <f t="shared" si="0"/>
        <v>299.45799999999997</v>
      </c>
      <c r="G86" s="50"/>
      <c r="H86" s="146">
        <f t="shared" si="4"/>
        <v>1497.29</v>
      </c>
      <c r="J86" s="44">
        <v>172.66</v>
      </c>
      <c r="K86" s="44"/>
      <c r="L86" s="44"/>
      <c r="M86" s="44"/>
      <c r="N86" s="44"/>
      <c r="O86" s="62">
        <f t="shared" si="1"/>
        <v>172.66</v>
      </c>
      <c r="P86" s="50">
        <f t="shared" si="5"/>
        <v>51.797999999999995</v>
      </c>
      <c r="Q86" s="43">
        <v>75</v>
      </c>
      <c r="R86" s="51">
        <f>SUM(O86:P86:Q86)</f>
        <v>299.45799999999997</v>
      </c>
    </row>
    <row r="87" spans="1:18" s="40" customFormat="1" ht="15" customHeight="1" x14ac:dyDescent="0.2">
      <c r="A87" s="46">
        <v>3</v>
      </c>
      <c r="B87" s="47"/>
      <c r="C87" s="40" t="s">
        <v>105</v>
      </c>
      <c r="D87" s="39" t="s">
        <v>44</v>
      </c>
      <c r="E87" s="38">
        <v>7</v>
      </c>
      <c r="F87" s="50">
        <f t="shared" si="0"/>
        <v>470.85</v>
      </c>
      <c r="G87" s="50"/>
      <c r="H87" s="146">
        <f t="shared" si="4"/>
        <v>3295.9500000000003</v>
      </c>
      <c r="J87" s="44">
        <v>304.5</v>
      </c>
      <c r="K87" s="44"/>
      <c r="L87" s="44"/>
      <c r="M87" s="44"/>
      <c r="N87" s="44"/>
      <c r="O87" s="62">
        <f t="shared" si="1"/>
        <v>304.5</v>
      </c>
      <c r="P87" s="50">
        <f t="shared" si="5"/>
        <v>91.35</v>
      </c>
      <c r="Q87" s="43">
        <v>75</v>
      </c>
      <c r="R87" s="51">
        <f>SUM(O87:P87:Q87)</f>
        <v>470.85</v>
      </c>
    </row>
    <row r="88" spans="1:18" s="40" customFormat="1" ht="15" customHeight="1" x14ac:dyDescent="0.2">
      <c r="A88" s="46">
        <v>4</v>
      </c>
      <c r="B88" s="47"/>
      <c r="C88" s="40" t="s">
        <v>106</v>
      </c>
      <c r="D88" s="39" t="s">
        <v>44</v>
      </c>
      <c r="E88" s="38">
        <v>1</v>
      </c>
      <c r="F88" s="50">
        <f t="shared" si="0"/>
        <v>26685</v>
      </c>
      <c r="G88" s="50"/>
      <c r="H88" s="146">
        <f t="shared" si="4"/>
        <v>26685</v>
      </c>
      <c r="J88" s="44">
        <v>19950</v>
      </c>
      <c r="K88" s="44"/>
      <c r="L88" s="44"/>
      <c r="M88" s="44"/>
      <c r="N88" s="44"/>
      <c r="O88" s="62">
        <f t="shared" si="1"/>
        <v>19950</v>
      </c>
      <c r="P88" s="50">
        <f t="shared" si="5"/>
        <v>5985</v>
      </c>
      <c r="Q88" s="43">
        <v>750</v>
      </c>
      <c r="R88" s="51">
        <f>SUM(O88:P88:Q88)</f>
        <v>26685</v>
      </c>
    </row>
    <row r="89" spans="1:18" s="40" customFormat="1" ht="15" customHeight="1" x14ac:dyDescent="0.2">
      <c r="A89" s="46">
        <v>5</v>
      </c>
      <c r="B89" s="47"/>
      <c r="C89" s="40" t="s">
        <v>107</v>
      </c>
      <c r="D89" s="39" t="s">
        <v>44</v>
      </c>
      <c r="E89" s="38">
        <v>1</v>
      </c>
      <c r="F89" s="50">
        <f t="shared" si="0"/>
        <v>4585</v>
      </c>
      <c r="G89" s="50"/>
      <c r="H89" s="146">
        <f t="shared" si="4"/>
        <v>4585</v>
      </c>
      <c r="J89" s="44">
        <v>2950</v>
      </c>
      <c r="K89" s="44"/>
      <c r="L89" s="44"/>
      <c r="M89" s="44"/>
      <c r="N89" s="44"/>
      <c r="O89" s="62">
        <f t="shared" si="1"/>
        <v>2950</v>
      </c>
      <c r="P89" s="50">
        <f t="shared" si="5"/>
        <v>885</v>
      </c>
      <c r="Q89" s="43">
        <v>750</v>
      </c>
      <c r="R89" s="51">
        <f>SUM(O89:P89:Q89)</f>
        <v>4585</v>
      </c>
    </row>
    <row r="90" spans="1:18" s="40" customFormat="1" ht="15" customHeight="1" x14ac:dyDescent="0.2">
      <c r="A90" s="46">
        <v>6</v>
      </c>
      <c r="B90" s="47"/>
      <c r="C90" s="40" t="s">
        <v>108</v>
      </c>
      <c r="D90" s="39" t="s">
        <v>44</v>
      </c>
      <c r="E90" s="38">
        <v>3</v>
      </c>
      <c r="F90" s="50">
        <f t="shared" si="0"/>
        <v>3179.7</v>
      </c>
      <c r="G90" s="50"/>
      <c r="H90" s="146">
        <f t="shared" si="4"/>
        <v>9539.0999999999985</v>
      </c>
      <c r="J90" s="44">
        <v>1869</v>
      </c>
      <c r="K90" s="44"/>
      <c r="L90" s="44"/>
      <c r="M90" s="44"/>
      <c r="N90" s="44"/>
      <c r="O90" s="62">
        <f t="shared" si="1"/>
        <v>1869</v>
      </c>
      <c r="P90" s="50">
        <f t="shared" si="5"/>
        <v>560.69999999999993</v>
      </c>
      <c r="Q90" s="43">
        <v>750</v>
      </c>
      <c r="R90" s="51">
        <f>SUM(O90:P90:Q90)</f>
        <v>3179.7</v>
      </c>
    </row>
    <row r="91" spans="1:18" s="40" customFormat="1" ht="15" customHeight="1" x14ac:dyDescent="0.2">
      <c r="A91" s="46"/>
      <c r="B91" s="47"/>
      <c r="C91" s="40" t="s">
        <v>111</v>
      </c>
      <c r="D91" s="39"/>
      <c r="E91" s="38"/>
      <c r="F91" s="50">
        <f t="shared" si="0"/>
        <v>0</v>
      </c>
      <c r="G91" s="50"/>
      <c r="H91" s="146">
        <f t="shared" si="4"/>
        <v>0</v>
      </c>
      <c r="J91" s="44"/>
      <c r="K91" s="44"/>
      <c r="L91" s="44"/>
      <c r="M91" s="44"/>
      <c r="N91" s="44"/>
      <c r="O91" s="62">
        <f t="shared" si="1"/>
        <v>0</v>
      </c>
      <c r="P91" s="50">
        <f t="shared" si="5"/>
        <v>0</v>
      </c>
      <c r="Q91" s="43"/>
      <c r="R91" s="51">
        <f>SUM(O91:P91:Q91)</f>
        <v>0</v>
      </c>
    </row>
    <row r="92" spans="1:18" s="40" customFormat="1" ht="15" customHeight="1" x14ac:dyDescent="0.2">
      <c r="A92" s="46">
        <v>7</v>
      </c>
      <c r="B92" s="47"/>
      <c r="C92" s="40" t="s">
        <v>109</v>
      </c>
      <c r="D92" s="39" t="s">
        <v>44</v>
      </c>
      <c r="E92" s="38">
        <v>10</v>
      </c>
      <c r="F92" s="50">
        <f t="shared" si="0"/>
        <v>923.3</v>
      </c>
      <c r="G92" s="50"/>
      <c r="H92" s="146">
        <f t="shared" si="4"/>
        <v>9233</v>
      </c>
      <c r="J92" s="44">
        <v>441</v>
      </c>
      <c r="K92" s="44"/>
      <c r="L92" s="44"/>
      <c r="M92" s="44"/>
      <c r="N92" s="44"/>
      <c r="O92" s="62">
        <f t="shared" si="1"/>
        <v>441</v>
      </c>
      <c r="P92" s="50">
        <f t="shared" si="5"/>
        <v>132.29999999999998</v>
      </c>
      <c r="Q92" s="43">
        <v>350</v>
      </c>
      <c r="R92" s="51">
        <f>SUM(O92:P92:Q92)</f>
        <v>923.3</v>
      </c>
    </row>
    <row r="93" spans="1:18" s="40" customFormat="1" ht="15" customHeight="1" x14ac:dyDescent="0.2">
      <c r="A93" s="46">
        <v>8</v>
      </c>
      <c r="B93" s="47"/>
      <c r="C93" s="40" t="s">
        <v>110</v>
      </c>
      <c r="D93" s="39" t="s">
        <v>60</v>
      </c>
      <c r="E93" s="38">
        <v>32</v>
      </c>
      <c r="F93" s="50">
        <f t="shared" si="0"/>
        <v>554.20900000000006</v>
      </c>
      <c r="G93" s="50"/>
      <c r="H93" s="146">
        <f t="shared" si="4"/>
        <v>17734.688000000002</v>
      </c>
      <c r="J93" s="44">
        <v>310.93</v>
      </c>
      <c r="K93" s="44"/>
      <c r="L93" s="44"/>
      <c r="M93" s="44"/>
      <c r="N93" s="44"/>
      <c r="O93" s="62">
        <f t="shared" si="1"/>
        <v>310.93</v>
      </c>
      <c r="P93" s="50">
        <f t="shared" si="5"/>
        <v>93.278999999999996</v>
      </c>
      <c r="Q93" s="43">
        <v>150</v>
      </c>
      <c r="R93" s="51">
        <f>SUM(O93:P93:Q93)</f>
        <v>554.20900000000006</v>
      </c>
    </row>
    <row r="94" spans="1:18" s="40" customFormat="1" ht="15" customHeight="1" x14ac:dyDescent="0.2">
      <c r="A94" s="46"/>
      <c r="B94" s="47"/>
      <c r="C94" s="90"/>
      <c r="D94" s="39"/>
      <c r="E94" s="38"/>
      <c r="F94" s="50">
        <f t="shared" si="0"/>
        <v>0</v>
      </c>
      <c r="G94" s="50"/>
      <c r="H94" s="146">
        <f t="shared" si="4"/>
        <v>0</v>
      </c>
      <c r="J94" s="44"/>
      <c r="K94" s="44"/>
      <c r="L94" s="44"/>
      <c r="M94" s="44"/>
      <c r="N94" s="44"/>
      <c r="O94" s="62">
        <f t="shared" si="1"/>
        <v>0</v>
      </c>
      <c r="P94" s="50">
        <f t="shared" si="5"/>
        <v>0</v>
      </c>
      <c r="Q94" s="43"/>
      <c r="R94" s="51">
        <f>SUM(O94:P94:Q94)</f>
        <v>0</v>
      </c>
    </row>
    <row r="95" spans="1:18" s="40" customFormat="1" ht="15" customHeight="1" x14ac:dyDescent="0.2">
      <c r="A95" s="46"/>
      <c r="B95" s="47"/>
      <c r="C95" s="90"/>
      <c r="D95" s="39"/>
      <c r="E95" s="38"/>
      <c r="F95" s="50">
        <f t="shared" si="0"/>
        <v>0</v>
      </c>
      <c r="G95" s="50"/>
      <c r="H95" s="146">
        <f t="shared" si="4"/>
        <v>0</v>
      </c>
      <c r="J95" s="44"/>
      <c r="K95" s="44"/>
      <c r="L95" s="44"/>
      <c r="M95" s="44"/>
      <c r="N95" s="44"/>
      <c r="O95" s="62">
        <f t="shared" si="1"/>
        <v>0</v>
      </c>
      <c r="P95" s="50">
        <f t="shared" si="5"/>
        <v>0</v>
      </c>
      <c r="Q95" s="43"/>
      <c r="R95" s="51">
        <f>SUM(O95:P95:Q95)</f>
        <v>0</v>
      </c>
    </row>
    <row r="96" spans="1:18" s="40" customFormat="1" ht="15" customHeight="1" x14ac:dyDescent="0.2">
      <c r="A96" s="46"/>
      <c r="B96" s="47"/>
      <c r="C96" s="90"/>
      <c r="D96" s="39"/>
      <c r="E96" s="38"/>
      <c r="F96" s="50">
        <f t="shared" si="0"/>
        <v>0</v>
      </c>
      <c r="G96" s="50"/>
      <c r="H96" s="146">
        <f t="shared" si="4"/>
        <v>0</v>
      </c>
      <c r="J96" s="44"/>
      <c r="K96" s="44"/>
      <c r="L96" s="44"/>
      <c r="M96" s="44"/>
      <c r="N96" s="44"/>
      <c r="O96" s="62">
        <f t="shared" si="1"/>
        <v>0</v>
      </c>
      <c r="P96" s="50">
        <f t="shared" si="5"/>
        <v>0</v>
      </c>
      <c r="Q96" s="43"/>
      <c r="R96" s="51">
        <f>SUM(O96:P96:Q96)</f>
        <v>0</v>
      </c>
    </row>
    <row r="97" spans="1:18" s="7" customFormat="1" ht="15" customHeight="1" x14ac:dyDescent="0.2">
      <c r="A97" s="139" t="s">
        <v>99</v>
      </c>
      <c r="B97" s="140"/>
      <c r="C97" s="97" t="s">
        <v>78</v>
      </c>
      <c r="D97" s="141"/>
      <c r="E97" s="58"/>
      <c r="F97" s="51">
        <f t="shared" si="0"/>
        <v>0</v>
      </c>
      <c r="G97" s="51"/>
      <c r="H97" s="142">
        <f t="shared" si="4"/>
        <v>0</v>
      </c>
      <c r="J97" s="143"/>
      <c r="K97" s="143"/>
      <c r="L97" s="143"/>
      <c r="M97" s="143"/>
      <c r="N97" s="143"/>
      <c r="O97" s="144">
        <f t="shared" si="1"/>
        <v>0</v>
      </c>
      <c r="P97" s="50">
        <f t="shared" si="5"/>
        <v>0</v>
      </c>
      <c r="Q97" s="145"/>
      <c r="R97" s="51">
        <f>SUM(O97:P97:Q97)</f>
        <v>0</v>
      </c>
    </row>
    <row r="98" spans="1:18" s="7" customFormat="1" ht="15" customHeight="1" x14ac:dyDescent="0.2">
      <c r="A98" s="46"/>
      <c r="B98" s="47"/>
      <c r="C98" s="90" t="s">
        <v>79</v>
      </c>
      <c r="D98" s="39" t="s">
        <v>60</v>
      </c>
      <c r="E98" s="38">
        <v>1</v>
      </c>
      <c r="F98" s="50">
        <f t="shared" si="0"/>
        <v>7500</v>
      </c>
      <c r="G98" s="50"/>
      <c r="H98" s="37">
        <f t="shared" si="4"/>
        <v>7500</v>
      </c>
      <c r="J98" s="44"/>
      <c r="K98" s="44"/>
      <c r="L98" s="44"/>
      <c r="M98" s="44"/>
      <c r="N98" s="44"/>
      <c r="O98" s="62">
        <f t="shared" si="1"/>
        <v>0</v>
      </c>
      <c r="P98" s="50">
        <f t="shared" si="5"/>
        <v>0</v>
      </c>
      <c r="Q98" s="43">
        <v>7500</v>
      </c>
      <c r="R98" s="50">
        <f>SUM(O98:P98:Q98)</f>
        <v>7500</v>
      </c>
    </row>
    <row r="99" spans="1:18" s="7" customFormat="1" ht="15" customHeight="1" x14ac:dyDescent="0.2">
      <c r="A99" s="46"/>
      <c r="B99" s="47"/>
      <c r="C99" s="90" t="s">
        <v>84</v>
      </c>
      <c r="D99" s="39" t="s">
        <v>60</v>
      </c>
      <c r="E99" s="38">
        <v>1</v>
      </c>
      <c r="F99" s="50">
        <v>10000</v>
      </c>
      <c r="G99" s="50"/>
      <c r="H99" s="37">
        <f t="shared" si="4"/>
        <v>10000</v>
      </c>
      <c r="J99" s="44"/>
      <c r="K99" s="44"/>
      <c r="L99" s="44"/>
      <c r="M99" s="44"/>
      <c r="N99" s="44"/>
      <c r="O99" s="62">
        <f t="shared" si="1"/>
        <v>0</v>
      </c>
      <c r="P99" s="50">
        <f t="shared" si="5"/>
        <v>0</v>
      </c>
      <c r="Q99" s="43">
        <v>7500</v>
      </c>
      <c r="R99" s="50">
        <f>SUM(O99:P99:Q99)</f>
        <v>7500</v>
      </c>
    </row>
    <row r="100" spans="1:18" s="7" customFormat="1" ht="15" customHeight="1" x14ac:dyDescent="0.2">
      <c r="A100" s="46"/>
      <c r="B100" s="47"/>
      <c r="C100" s="90" t="s">
        <v>80</v>
      </c>
      <c r="D100" s="39" t="s">
        <v>60</v>
      </c>
      <c r="E100" s="38">
        <v>1</v>
      </c>
      <c r="F100" s="50">
        <f t="shared" si="0"/>
        <v>3500</v>
      </c>
      <c r="G100" s="50"/>
      <c r="H100" s="37">
        <f t="shared" si="4"/>
        <v>3500</v>
      </c>
      <c r="J100" s="44"/>
      <c r="K100" s="44"/>
      <c r="L100" s="44"/>
      <c r="M100" s="44"/>
      <c r="N100" s="44"/>
      <c r="O100" s="62">
        <f t="shared" si="1"/>
        <v>0</v>
      </c>
      <c r="P100" s="50">
        <f t="shared" si="5"/>
        <v>0</v>
      </c>
      <c r="Q100" s="43">
        <v>3500</v>
      </c>
      <c r="R100" s="50">
        <f>SUM(O100:P100:Q100)</f>
        <v>3500</v>
      </c>
    </row>
    <row r="101" spans="1:18" s="7" customFormat="1" ht="15" customHeight="1" x14ac:dyDescent="0.2">
      <c r="A101" s="46"/>
      <c r="B101" s="47"/>
      <c r="C101" s="90" t="s">
        <v>112</v>
      </c>
      <c r="D101" s="39" t="s">
        <v>44</v>
      </c>
      <c r="E101" s="38">
        <v>2</v>
      </c>
      <c r="F101" s="50">
        <f t="shared" si="0"/>
        <v>3500</v>
      </c>
      <c r="G101" s="50"/>
      <c r="H101" s="37">
        <f t="shared" si="4"/>
        <v>7000</v>
      </c>
      <c r="J101" s="44"/>
      <c r="K101" s="44"/>
      <c r="L101" s="44"/>
      <c r="M101" s="44"/>
      <c r="N101" s="44"/>
      <c r="O101" s="62">
        <f t="shared" si="1"/>
        <v>0</v>
      </c>
      <c r="P101" s="50">
        <f t="shared" si="5"/>
        <v>0</v>
      </c>
      <c r="Q101" s="43">
        <v>3500</v>
      </c>
      <c r="R101" s="50">
        <f>SUM(O101:P101:Q101)</f>
        <v>3500</v>
      </c>
    </row>
    <row r="102" spans="1:18" s="7" customFormat="1" ht="15" customHeight="1" x14ac:dyDescent="0.2">
      <c r="A102" s="46"/>
      <c r="B102" s="47"/>
      <c r="C102" s="90" t="s">
        <v>58</v>
      </c>
      <c r="D102" s="39" t="s">
        <v>61</v>
      </c>
      <c r="E102" s="38">
        <v>2400</v>
      </c>
      <c r="F102" s="50">
        <v>4.5</v>
      </c>
      <c r="G102" s="50"/>
      <c r="H102" s="37">
        <f t="shared" si="4"/>
        <v>10800</v>
      </c>
      <c r="J102" s="44"/>
      <c r="K102" s="44"/>
      <c r="L102" s="44"/>
      <c r="M102" s="44"/>
      <c r="N102" s="44"/>
      <c r="O102" s="62">
        <f t="shared" si="1"/>
        <v>0</v>
      </c>
      <c r="P102" s="50">
        <f t="shared" si="5"/>
        <v>0</v>
      </c>
      <c r="Q102" s="43">
        <v>3.99</v>
      </c>
      <c r="R102" s="50">
        <f>SUM(O102:P102:Q102)</f>
        <v>3.99</v>
      </c>
    </row>
    <row r="103" spans="1:18" s="7" customFormat="1" ht="15" customHeight="1" x14ac:dyDescent="0.2">
      <c r="A103" s="46"/>
      <c r="B103" s="47"/>
      <c r="C103" s="90" t="s">
        <v>59</v>
      </c>
      <c r="D103" s="39" t="s">
        <v>60</v>
      </c>
      <c r="E103" s="38">
        <v>1</v>
      </c>
      <c r="F103" s="50">
        <f t="shared" si="0"/>
        <v>1500</v>
      </c>
      <c r="G103" s="50"/>
      <c r="H103" s="37">
        <f t="shared" si="4"/>
        <v>1500</v>
      </c>
      <c r="J103" s="44"/>
      <c r="K103" s="44"/>
      <c r="L103" s="44"/>
      <c r="M103" s="44"/>
      <c r="N103" s="44"/>
      <c r="O103" s="62">
        <f t="shared" si="1"/>
        <v>0</v>
      </c>
      <c r="P103" s="50">
        <f t="shared" si="5"/>
        <v>0</v>
      </c>
      <c r="Q103" s="43">
        <v>1500</v>
      </c>
      <c r="R103" s="50">
        <f>SUM(O103:P103:Q103)</f>
        <v>1500</v>
      </c>
    </row>
    <row r="104" spans="1:18" s="7" customFormat="1" ht="15" customHeight="1" x14ac:dyDescent="0.2">
      <c r="A104" s="46"/>
      <c r="B104" s="47"/>
      <c r="C104" s="90"/>
      <c r="D104" s="39"/>
      <c r="E104" s="38"/>
      <c r="F104" s="50">
        <f t="shared" si="0"/>
        <v>0</v>
      </c>
      <c r="G104" s="50"/>
      <c r="H104" s="37">
        <f t="shared" si="4"/>
        <v>0</v>
      </c>
      <c r="J104" s="44"/>
      <c r="K104" s="44"/>
      <c r="L104" s="44"/>
      <c r="M104" s="44"/>
      <c r="N104" s="44"/>
      <c r="O104" s="62">
        <f t="shared" si="1"/>
        <v>0</v>
      </c>
      <c r="P104" s="50">
        <f t="shared" si="5"/>
        <v>0</v>
      </c>
      <c r="Q104" s="43"/>
      <c r="R104" s="50">
        <f>SUM(O104:P104:Q104)</f>
        <v>0</v>
      </c>
    </row>
    <row r="105" spans="1:18" s="7" customFormat="1" ht="15" customHeight="1" x14ac:dyDescent="0.2">
      <c r="A105" s="46"/>
      <c r="B105" s="47"/>
      <c r="C105" s="90"/>
      <c r="D105" s="39"/>
      <c r="E105" s="38"/>
      <c r="F105" s="50">
        <f t="shared" si="0"/>
        <v>0</v>
      </c>
      <c r="G105" s="50"/>
      <c r="H105" s="37">
        <f t="shared" si="4"/>
        <v>0</v>
      </c>
      <c r="J105" s="44"/>
      <c r="K105" s="44"/>
      <c r="L105" s="44"/>
      <c r="M105" s="44"/>
      <c r="N105" s="44"/>
      <c r="O105" s="62">
        <f t="shared" si="1"/>
        <v>0</v>
      </c>
      <c r="P105" s="50">
        <f t="shared" si="5"/>
        <v>0</v>
      </c>
      <c r="Q105" s="43"/>
      <c r="R105" s="50">
        <f>SUM(O105:P105:Q105)</f>
        <v>0</v>
      </c>
    </row>
    <row r="106" spans="1:18" s="7" customFormat="1" ht="15" customHeight="1" x14ac:dyDescent="0.2">
      <c r="A106" s="46"/>
      <c r="B106" s="47"/>
      <c r="C106" s="90"/>
      <c r="D106" s="39"/>
      <c r="E106" s="38"/>
      <c r="F106" s="50">
        <f t="shared" si="0"/>
        <v>0</v>
      </c>
      <c r="G106" s="50"/>
      <c r="H106" s="37">
        <f t="shared" si="4"/>
        <v>0</v>
      </c>
      <c r="J106" s="44"/>
      <c r="K106" s="44"/>
      <c r="L106" s="44"/>
      <c r="M106" s="44"/>
      <c r="N106" s="44"/>
      <c r="O106" s="62">
        <f t="shared" si="1"/>
        <v>0</v>
      </c>
      <c r="P106" s="50">
        <f t="shared" si="5"/>
        <v>0</v>
      </c>
      <c r="Q106" s="43"/>
      <c r="R106" s="50">
        <f>SUM(O106:P106:Q106)</f>
        <v>0</v>
      </c>
    </row>
    <row r="107" spans="1:18" s="7" customFormat="1" ht="15" customHeight="1" x14ac:dyDescent="0.2">
      <c r="A107" s="46"/>
      <c r="B107" s="47"/>
      <c r="C107" s="90"/>
      <c r="D107" s="39"/>
      <c r="E107" s="38"/>
      <c r="F107" s="50">
        <f t="shared" si="0"/>
        <v>0</v>
      </c>
      <c r="G107" s="50"/>
      <c r="H107" s="37">
        <f t="shared" si="4"/>
        <v>0</v>
      </c>
      <c r="J107" s="44"/>
      <c r="K107" s="44"/>
      <c r="L107" s="44"/>
      <c r="M107" s="44"/>
      <c r="N107" s="44"/>
      <c r="O107" s="62">
        <f t="shared" si="1"/>
        <v>0</v>
      </c>
      <c r="P107" s="50">
        <f t="shared" si="5"/>
        <v>0</v>
      </c>
      <c r="Q107" s="43"/>
      <c r="R107" s="50">
        <f>SUM(O107:P107:Q107)</f>
        <v>0</v>
      </c>
    </row>
    <row r="108" spans="1:18" s="7" customFormat="1" ht="15" customHeight="1" x14ac:dyDescent="0.2">
      <c r="A108" s="46"/>
      <c r="B108" s="47"/>
      <c r="C108" s="96"/>
      <c r="D108" s="39"/>
      <c r="E108" s="38"/>
      <c r="F108" s="50">
        <f t="shared" si="0"/>
        <v>0</v>
      </c>
      <c r="G108" s="50"/>
      <c r="H108" s="37">
        <f t="shared" si="4"/>
        <v>0</v>
      </c>
      <c r="J108" s="44"/>
      <c r="K108" s="44"/>
      <c r="L108" s="44"/>
      <c r="M108" s="44"/>
      <c r="N108" s="44"/>
      <c r="O108" s="62">
        <f t="shared" si="1"/>
        <v>0</v>
      </c>
      <c r="P108" s="50">
        <f t="shared" si="5"/>
        <v>0</v>
      </c>
      <c r="Q108" s="43"/>
      <c r="R108" s="50">
        <f>SUM(O108:P108:Q108)</f>
        <v>0</v>
      </c>
    </row>
    <row r="109" spans="1:18" s="7" customFormat="1" ht="15" customHeight="1" x14ac:dyDescent="0.25">
      <c r="A109" s="124"/>
      <c r="B109" s="109"/>
      <c r="C109" s="110" t="s">
        <v>27</v>
      </c>
      <c r="D109" s="111"/>
      <c r="E109" s="112"/>
      <c r="F109" s="113">
        <f t="shared" si="0"/>
        <v>0</v>
      </c>
      <c r="G109" s="114">
        <v>0</v>
      </c>
      <c r="H109" s="115">
        <f>SUM(H16:H108)</f>
        <v>754102.67499999981</v>
      </c>
      <c r="J109" s="88"/>
      <c r="K109" s="88"/>
      <c r="L109" s="88"/>
      <c r="M109" s="88"/>
      <c r="N109" s="88"/>
      <c r="O109" s="62"/>
      <c r="P109" s="50">
        <f t="shared" si="5"/>
        <v>0</v>
      </c>
      <c r="Q109" s="43"/>
      <c r="R109" s="50">
        <f>SUM(O109:P109:Q109)</f>
        <v>0</v>
      </c>
    </row>
    <row r="110" spans="1:18" s="7" customFormat="1" ht="15" customHeight="1" x14ac:dyDescent="0.25">
      <c r="A110" s="108"/>
      <c r="B110" s="109"/>
      <c r="C110" s="116" t="s">
        <v>26</v>
      </c>
      <c r="D110" s="111"/>
      <c r="E110" s="112"/>
      <c r="F110" s="114">
        <f t="shared" si="0"/>
        <v>0</v>
      </c>
      <c r="G110" s="114">
        <v>0</v>
      </c>
      <c r="H110" s="117">
        <f>SUM(H109*14%)</f>
        <v>105574.37449999999</v>
      </c>
      <c r="J110" s="88">
        <v>0</v>
      </c>
      <c r="K110" s="88"/>
      <c r="L110" s="88"/>
      <c r="M110" s="88"/>
      <c r="N110" s="88"/>
      <c r="O110" s="62"/>
      <c r="P110" s="50">
        <f t="shared" si="5"/>
        <v>0</v>
      </c>
      <c r="Q110" s="43"/>
      <c r="R110" s="50">
        <f>SUM(O110:P110:Q110)</f>
        <v>0</v>
      </c>
    </row>
    <row r="111" spans="1:18" s="7" customFormat="1" ht="15" customHeight="1" x14ac:dyDescent="0.2">
      <c r="A111" s="118"/>
      <c r="B111" s="119"/>
      <c r="C111" s="120" t="s">
        <v>81</v>
      </c>
      <c r="D111" s="121"/>
      <c r="E111" s="122"/>
      <c r="F111" s="113">
        <f t="shared" si="0"/>
        <v>0</v>
      </c>
      <c r="G111" s="113">
        <v>0</v>
      </c>
      <c r="H111" s="123">
        <f>SUM(H109:H110)</f>
        <v>859677.04949999985</v>
      </c>
      <c r="J111" s="44"/>
      <c r="K111" s="44"/>
      <c r="L111" s="44"/>
      <c r="M111" s="44"/>
      <c r="N111" s="44"/>
      <c r="O111" s="62"/>
      <c r="P111" s="50">
        <f t="shared" si="5"/>
        <v>0</v>
      </c>
      <c r="Q111" s="43"/>
      <c r="R111" s="50">
        <f>SUM(O111:P111:Q111)</f>
        <v>0</v>
      </c>
    </row>
    <row r="112" spans="1:18" s="7" customFormat="1" ht="15" customHeight="1" x14ac:dyDescent="0.2">
      <c r="A112" s="107"/>
      <c r="B112" s="41"/>
      <c r="C112" s="53"/>
      <c r="D112" s="39"/>
      <c r="E112" s="38"/>
      <c r="F112" s="50"/>
      <c r="G112" s="50"/>
      <c r="H112" s="100"/>
      <c r="J112" s="44"/>
      <c r="K112" s="44"/>
      <c r="L112" s="44"/>
      <c r="M112" s="44"/>
      <c r="N112" s="44"/>
      <c r="O112" s="62"/>
      <c r="P112" s="50"/>
      <c r="Q112" s="43"/>
      <c r="R112" s="50"/>
    </row>
    <row r="113" spans="1:18" s="7" customFormat="1" ht="15" customHeight="1" x14ac:dyDescent="0.2">
      <c r="A113" s="125" t="s">
        <v>99</v>
      </c>
      <c r="B113" s="41"/>
      <c r="C113" s="53" t="s">
        <v>86</v>
      </c>
      <c r="D113" s="39"/>
      <c r="E113" s="38"/>
      <c r="F113" s="50"/>
      <c r="G113" s="50"/>
      <c r="H113" s="100"/>
      <c r="J113" s="44"/>
      <c r="K113" s="44"/>
      <c r="L113" s="44"/>
      <c r="M113" s="44"/>
      <c r="N113" s="44"/>
      <c r="O113" s="62"/>
      <c r="P113" s="50"/>
      <c r="Q113" s="43"/>
      <c r="R113" s="50"/>
    </row>
    <row r="114" spans="1:18" s="7" customFormat="1" ht="15" customHeight="1" x14ac:dyDescent="0.2">
      <c r="A114" s="107"/>
      <c r="B114" s="41"/>
      <c r="C114" s="45" t="s">
        <v>87</v>
      </c>
      <c r="D114" s="39"/>
      <c r="E114" s="38"/>
      <c r="F114" s="50"/>
      <c r="G114" s="50"/>
      <c r="H114" s="100"/>
      <c r="J114" s="44"/>
      <c r="K114" s="44"/>
      <c r="L114" s="44"/>
      <c r="M114" s="44"/>
      <c r="N114" s="44"/>
      <c r="O114" s="62"/>
      <c r="P114" s="50"/>
      <c r="Q114" s="43"/>
      <c r="R114" s="50"/>
    </row>
    <row r="115" spans="1:18" s="7" customFormat="1" ht="15" customHeight="1" x14ac:dyDescent="0.2">
      <c r="A115" s="107"/>
      <c r="B115" s="41"/>
      <c r="C115" s="45" t="s">
        <v>88</v>
      </c>
      <c r="D115" s="39"/>
      <c r="E115" s="38"/>
      <c r="F115" s="50"/>
      <c r="G115" s="50"/>
      <c r="H115" s="100"/>
      <c r="J115" s="44"/>
      <c r="K115" s="44"/>
      <c r="L115" s="44"/>
      <c r="M115" s="44"/>
      <c r="N115" s="44"/>
      <c r="O115" s="62"/>
      <c r="P115" s="50"/>
      <c r="Q115" s="43"/>
      <c r="R115" s="50"/>
    </row>
    <row r="116" spans="1:18" s="7" customFormat="1" ht="15" customHeight="1" x14ac:dyDescent="0.2">
      <c r="A116" s="107"/>
      <c r="B116" s="41"/>
      <c r="C116" s="45" t="s">
        <v>89</v>
      </c>
      <c r="D116" s="39"/>
      <c r="E116" s="38"/>
      <c r="F116" s="50"/>
      <c r="G116" s="50"/>
      <c r="H116" s="100"/>
      <c r="J116" s="44"/>
      <c r="K116" s="44"/>
      <c r="L116" s="44"/>
      <c r="M116" s="44"/>
      <c r="N116" s="44"/>
      <c r="O116" s="62"/>
      <c r="P116" s="50"/>
      <c r="Q116" s="43"/>
      <c r="R116" s="50"/>
    </row>
    <row r="117" spans="1:18" s="7" customFormat="1" ht="26.25" customHeight="1" x14ac:dyDescent="0.2">
      <c r="A117" s="107"/>
      <c r="B117" s="41"/>
      <c r="C117" s="45" t="s">
        <v>95</v>
      </c>
      <c r="D117" s="39"/>
      <c r="E117" s="38"/>
      <c r="F117" s="50"/>
      <c r="G117" s="50"/>
      <c r="H117" s="100"/>
      <c r="J117" s="44"/>
      <c r="K117" s="44"/>
      <c r="L117" s="44"/>
      <c r="M117" s="44"/>
      <c r="N117" s="44"/>
      <c r="O117" s="62"/>
      <c r="P117" s="50"/>
      <c r="Q117" s="43"/>
      <c r="R117" s="50"/>
    </row>
    <row r="118" spans="1:18" s="7" customFormat="1" ht="29.25" customHeight="1" x14ac:dyDescent="0.2">
      <c r="A118" s="107"/>
      <c r="B118" s="41"/>
      <c r="C118" s="45" t="s">
        <v>90</v>
      </c>
      <c r="D118" s="39"/>
      <c r="E118" s="38"/>
      <c r="F118" s="50"/>
      <c r="G118" s="50"/>
      <c r="H118" s="100"/>
      <c r="J118" s="44"/>
      <c r="K118" s="44"/>
      <c r="L118" s="44"/>
      <c r="M118" s="44"/>
      <c r="N118" s="44"/>
      <c r="O118" s="62"/>
      <c r="P118" s="50"/>
      <c r="Q118" s="43"/>
      <c r="R118" s="50"/>
    </row>
    <row r="119" spans="1:18" s="7" customFormat="1" ht="30" customHeight="1" x14ac:dyDescent="0.2">
      <c r="A119" s="107"/>
      <c r="B119" s="41"/>
      <c r="C119" s="45" t="s">
        <v>96</v>
      </c>
      <c r="D119" s="39"/>
      <c r="E119" s="38"/>
      <c r="F119" s="50"/>
      <c r="G119" s="50"/>
      <c r="H119" s="100"/>
      <c r="J119" s="44"/>
      <c r="K119" s="44"/>
      <c r="L119" s="44"/>
      <c r="M119" s="44"/>
      <c r="N119" s="44"/>
      <c r="O119" s="62"/>
      <c r="P119" s="50"/>
      <c r="Q119" s="43"/>
      <c r="R119" s="50"/>
    </row>
    <row r="120" spans="1:18" s="7" customFormat="1" ht="15" customHeight="1" x14ac:dyDescent="0.2">
      <c r="A120" s="107"/>
      <c r="B120" s="41"/>
      <c r="C120" s="45" t="s">
        <v>97</v>
      </c>
      <c r="D120" s="39"/>
      <c r="E120" s="38"/>
      <c r="F120" s="50"/>
      <c r="G120" s="50"/>
      <c r="H120" s="100"/>
      <c r="J120" s="44"/>
      <c r="K120" s="44"/>
      <c r="L120" s="44"/>
      <c r="M120" s="44"/>
      <c r="N120" s="44"/>
      <c r="O120" s="62"/>
      <c r="P120" s="50"/>
      <c r="Q120" s="43"/>
      <c r="R120" s="50"/>
    </row>
    <row r="121" spans="1:18" s="7" customFormat="1" ht="15" customHeight="1" x14ac:dyDescent="0.2">
      <c r="A121" s="42"/>
      <c r="B121" s="41"/>
      <c r="C121" s="40"/>
      <c r="D121" s="39"/>
      <c r="E121" s="38"/>
      <c r="F121" s="50">
        <f t="shared" si="0"/>
        <v>0</v>
      </c>
      <c r="G121" s="50">
        <v>0</v>
      </c>
      <c r="H121" s="37">
        <f t="shared" si="4"/>
        <v>0</v>
      </c>
      <c r="J121" s="36"/>
      <c r="K121" s="36"/>
      <c r="L121" s="36"/>
      <c r="M121" s="36"/>
      <c r="N121" s="36"/>
      <c r="O121" s="62">
        <f t="shared" si="1"/>
        <v>0</v>
      </c>
      <c r="P121" s="50">
        <f t="shared" ref="P111:P123" si="6">SUM(O121*15%)</f>
        <v>0</v>
      </c>
      <c r="Q121" s="43"/>
      <c r="R121" s="50">
        <f>SUM(O121:P121:Q121)</f>
        <v>0</v>
      </c>
    </row>
    <row r="122" spans="1:18" s="7" customFormat="1" ht="15" customHeight="1" x14ac:dyDescent="0.2">
      <c r="A122" s="42"/>
      <c r="B122" s="41"/>
      <c r="C122" s="40"/>
      <c r="D122" s="39"/>
      <c r="E122" s="38"/>
      <c r="F122" s="50">
        <f t="shared" si="0"/>
        <v>0</v>
      </c>
      <c r="G122" s="50">
        <v>0</v>
      </c>
      <c r="H122" s="37">
        <f t="shared" si="4"/>
        <v>0</v>
      </c>
      <c r="J122" s="36"/>
      <c r="K122" s="36"/>
      <c r="L122" s="36"/>
      <c r="M122" s="36"/>
      <c r="N122" s="36"/>
      <c r="O122" s="62">
        <f t="shared" si="1"/>
        <v>0</v>
      </c>
      <c r="P122" s="50">
        <f t="shared" si="6"/>
        <v>0</v>
      </c>
      <c r="Q122" s="43"/>
      <c r="R122" s="50">
        <f>SUM(O122:P122:Q122)</f>
        <v>0</v>
      </c>
    </row>
    <row r="123" spans="1:18" s="7" customFormat="1" ht="15" customHeight="1" x14ac:dyDescent="0.2">
      <c r="A123" s="42"/>
      <c r="B123" s="41"/>
      <c r="C123" s="40"/>
      <c r="D123" s="39"/>
      <c r="E123" s="38"/>
      <c r="F123" s="50">
        <f t="shared" si="0"/>
        <v>0</v>
      </c>
      <c r="G123" s="50">
        <v>0</v>
      </c>
      <c r="H123" s="37">
        <f t="shared" si="4"/>
        <v>0</v>
      </c>
      <c r="J123" s="36"/>
      <c r="K123" s="36"/>
      <c r="L123" s="36"/>
      <c r="M123" s="36"/>
      <c r="N123" s="36"/>
      <c r="O123" s="62">
        <f t="shared" si="1"/>
        <v>0</v>
      </c>
      <c r="P123" s="50">
        <f t="shared" si="6"/>
        <v>0</v>
      </c>
      <c r="Q123" s="43"/>
      <c r="R123" s="50">
        <f>SUM(O123:P123:Q123)</f>
        <v>0</v>
      </c>
    </row>
    <row r="124" spans="1:18" s="7" customFormat="1" x14ac:dyDescent="0.2">
      <c r="A124" s="171" t="s">
        <v>8</v>
      </c>
      <c r="B124" s="172"/>
      <c r="C124" s="172"/>
      <c r="D124" s="172"/>
      <c r="E124" s="172"/>
      <c r="F124" s="172"/>
      <c r="G124" s="172"/>
      <c r="H124" s="173"/>
    </row>
    <row r="125" spans="1:18" s="7" customFormat="1" x14ac:dyDescent="0.2">
      <c r="A125" s="158"/>
      <c r="B125" s="159"/>
      <c r="C125" s="159"/>
      <c r="D125" s="159"/>
      <c r="E125" s="159"/>
      <c r="F125" s="159"/>
      <c r="G125" s="159"/>
      <c r="H125" s="160"/>
    </row>
    <row r="126" spans="1:18" s="7" customFormat="1" x14ac:dyDescent="0.2">
      <c r="A126" s="155" t="s">
        <v>30</v>
      </c>
      <c r="B126" s="156"/>
      <c r="C126" s="156"/>
      <c r="D126" s="156"/>
      <c r="E126" s="156"/>
      <c r="F126" s="156"/>
      <c r="G126" s="156"/>
      <c r="H126" s="157"/>
    </row>
    <row r="127" spans="1:18" s="7" customFormat="1" x14ac:dyDescent="0.2">
      <c r="A127" s="155" t="s">
        <v>7</v>
      </c>
      <c r="B127" s="156"/>
      <c r="C127" s="156"/>
      <c r="D127" s="156"/>
      <c r="E127" s="156"/>
      <c r="F127" s="156"/>
      <c r="G127" s="156"/>
      <c r="H127" s="157"/>
    </row>
    <row r="128" spans="1:18" s="7" customFormat="1" x14ac:dyDescent="0.2">
      <c r="A128" s="155" t="s">
        <v>6</v>
      </c>
      <c r="B128" s="156"/>
      <c r="C128" s="156"/>
      <c r="D128" s="156"/>
      <c r="E128" s="156"/>
      <c r="F128" s="156"/>
      <c r="G128" s="156"/>
      <c r="H128" s="157"/>
    </row>
    <row r="129" spans="1:18" s="7" customFormat="1" x14ac:dyDescent="0.2">
      <c r="A129" s="155" t="s">
        <v>5</v>
      </c>
      <c r="B129" s="156"/>
      <c r="C129" s="156"/>
      <c r="D129" s="156"/>
      <c r="E129" s="156"/>
      <c r="F129" s="156"/>
      <c r="G129" s="156"/>
      <c r="H129" s="157"/>
    </row>
    <row r="130" spans="1:18" s="7" customFormat="1" x14ac:dyDescent="0.2">
      <c r="A130" s="155" t="s">
        <v>4</v>
      </c>
      <c r="B130" s="156"/>
      <c r="C130" s="156"/>
      <c r="D130" s="156"/>
      <c r="E130" s="156"/>
      <c r="F130" s="156"/>
      <c r="G130" s="156"/>
      <c r="H130" s="157"/>
    </row>
    <row r="131" spans="1:18" s="7" customFormat="1" x14ac:dyDescent="0.2">
      <c r="A131" s="155" t="s">
        <v>3</v>
      </c>
      <c r="B131" s="156"/>
      <c r="C131" s="156"/>
      <c r="D131" s="156"/>
      <c r="E131" s="156"/>
      <c r="F131" s="156"/>
      <c r="G131" s="156"/>
      <c r="H131" s="157"/>
    </row>
    <row r="132" spans="1:18" s="7" customFormat="1" x14ac:dyDescent="0.2">
      <c r="A132" s="155" t="s">
        <v>2</v>
      </c>
      <c r="B132" s="156"/>
      <c r="C132" s="156"/>
      <c r="D132" s="156"/>
      <c r="E132" s="156"/>
      <c r="F132" s="156"/>
      <c r="G132" s="156"/>
      <c r="H132" s="157"/>
    </row>
    <row r="133" spans="1:18" s="7" customFormat="1" x14ac:dyDescent="0.2">
      <c r="A133" s="155"/>
      <c r="B133" s="156"/>
      <c r="C133" s="156"/>
      <c r="D133" s="156"/>
      <c r="E133" s="156"/>
      <c r="F133" s="156"/>
      <c r="G133" s="156"/>
      <c r="H133" s="157"/>
    </row>
    <row r="134" spans="1:18" s="7" customFormat="1" x14ac:dyDescent="0.2">
      <c r="A134" s="158"/>
      <c r="B134" s="159"/>
      <c r="C134" s="159"/>
      <c r="D134" s="159"/>
      <c r="E134" s="159"/>
      <c r="F134" s="159"/>
      <c r="G134" s="159"/>
      <c r="H134" s="160"/>
    </row>
    <row r="135" spans="1:18" s="7" customFormat="1" x14ac:dyDescent="0.2">
      <c r="A135" s="149" t="s">
        <v>1</v>
      </c>
      <c r="B135" s="150"/>
      <c r="C135" s="150"/>
      <c r="D135" s="150"/>
      <c r="E135" s="150"/>
      <c r="F135" s="150"/>
      <c r="G135" s="150"/>
      <c r="H135" s="151"/>
    </row>
    <row r="136" spans="1:18" s="7" customFormat="1" x14ac:dyDescent="0.2">
      <c r="A136" s="158"/>
      <c r="B136" s="159"/>
      <c r="C136" s="159"/>
      <c r="D136" s="159"/>
      <c r="E136" s="159"/>
      <c r="F136" s="159"/>
      <c r="G136" s="159"/>
      <c r="H136" s="160"/>
    </row>
    <row r="137" spans="1:18" s="7" customFormat="1" x14ac:dyDescent="0.2">
      <c r="A137" s="158"/>
      <c r="B137" s="159"/>
      <c r="C137" s="159"/>
      <c r="D137" s="159"/>
      <c r="E137" s="159"/>
      <c r="F137" s="159"/>
      <c r="G137" s="159"/>
      <c r="H137" s="160"/>
    </row>
    <row r="138" spans="1:18" s="7" customFormat="1" x14ac:dyDescent="0.2">
      <c r="A138" s="149" t="s">
        <v>0</v>
      </c>
      <c r="B138" s="150"/>
      <c r="C138" s="150"/>
      <c r="D138" s="150"/>
      <c r="E138" s="150"/>
      <c r="F138" s="150"/>
      <c r="G138" s="150"/>
      <c r="H138" s="151"/>
    </row>
    <row r="139" spans="1:18" s="7" customFormat="1" ht="13.5" thickBot="1" x14ac:dyDescent="0.25">
      <c r="A139" s="152"/>
      <c r="B139" s="153"/>
      <c r="C139" s="153"/>
      <c r="D139" s="153"/>
      <c r="E139" s="153"/>
      <c r="F139" s="153"/>
      <c r="G139" s="153"/>
      <c r="H139" s="154"/>
    </row>
    <row r="140" spans="1:18" s="7" customFormat="1" x14ac:dyDescent="0.2">
      <c r="A140" s="12"/>
      <c r="B140" s="11"/>
      <c r="D140" s="10"/>
      <c r="E140" s="9"/>
      <c r="F140" s="19"/>
      <c r="G140" s="19"/>
      <c r="H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s="7" customFormat="1" x14ac:dyDescent="0.2">
      <c r="A141" s="12"/>
      <c r="B141" s="11"/>
      <c r="D141" s="10"/>
      <c r="E141" s="9"/>
      <c r="F141" s="19"/>
      <c r="G141" s="19"/>
      <c r="H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s="7" customFormat="1" x14ac:dyDescent="0.2">
      <c r="A142" s="12"/>
      <c r="B142" s="11"/>
      <c r="C142" s="13"/>
      <c r="D142" s="10"/>
      <c r="E142" s="9"/>
      <c r="F142" s="19"/>
      <c r="G142" s="19"/>
      <c r="H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s="7" customFormat="1" x14ac:dyDescent="0.2">
      <c r="A143" s="12"/>
      <c r="B143" s="11"/>
      <c r="C143" s="20"/>
      <c r="D143" s="10"/>
      <c r="E143" s="9"/>
      <c r="F143" s="19"/>
      <c r="G143" s="19"/>
      <c r="H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s="7" customFormat="1" x14ac:dyDescent="0.2">
      <c r="A144" s="12"/>
      <c r="B144" s="11"/>
      <c r="D144" s="10"/>
      <c r="E144" s="9"/>
      <c r="F144" s="19"/>
      <c r="G144" s="19"/>
      <c r="H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s="7" customFormat="1" x14ac:dyDescent="0.2">
      <c r="A145" s="12"/>
      <c r="B145" s="11"/>
      <c r="C145" s="20"/>
      <c r="D145" s="10"/>
      <c r="E145" s="9"/>
      <c r="F145" s="19"/>
      <c r="G145" s="19"/>
      <c r="H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s="7" customFormat="1" x14ac:dyDescent="0.2">
      <c r="A146" s="12"/>
      <c r="B146" s="11"/>
      <c r="D146" s="10"/>
      <c r="E146" s="9"/>
      <c r="F146" s="19"/>
      <c r="G146" s="19"/>
      <c r="H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s="7" customFormat="1" x14ac:dyDescent="0.2">
      <c r="A147" s="12"/>
      <c r="B147" s="11"/>
      <c r="D147" s="10"/>
      <c r="E147" s="9"/>
      <c r="F147" s="19"/>
      <c r="G147" s="19"/>
      <c r="H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s="7" customFormat="1" x14ac:dyDescent="0.2">
      <c r="A148" s="12"/>
      <c r="B148" s="11"/>
      <c r="D148" s="10"/>
      <c r="E148" s="9"/>
      <c r="F148" s="19"/>
      <c r="G148" s="19"/>
      <c r="H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s="7" customFormat="1" x14ac:dyDescent="0.2">
      <c r="A149" s="12"/>
      <c r="B149" s="27"/>
      <c r="C149" s="13"/>
      <c r="D149" s="10"/>
      <c r="E149" s="9"/>
      <c r="F149" s="19"/>
      <c r="G149" s="19"/>
      <c r="H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s="7" customFormat="1" x14ac:dyDescent="0.2">
      <c r="A150" s="12"/>
      <c r="B150" s="27"/>
      <c r="C150" s="13"/>
      <c r="D150" s="10"/>
      <c r="E150" s="9"/>
      <c r="F150" s="19"/>
      <c r="G150" s="19"/>
      <c r="H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s="7" customFormat="1" x14ac:dyDescent="0.2">
      <c r="A151" s="12"/>
      <c r="B151" s="11"/>
      <c r="C151" s="13"/>
      <c r="D151" s="10"/>
      <c r="E151" s="9"/>
      <c r="F151" s="19"/>
      <c r="G151" s="19"/>
      <c r="H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s="7" customFormat="1" x14ac:dyDescent="0.2">
      <c r="A152" s="12"/>
      <c r="B152" s="11"/>
      <c r="D152" s="10"/>
      <c r="E152" s="9"/>
      <c r="F152" s="19"/>
      <c r="G152" s="19"/>
      <c r="H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s="7" customFormat="1" x14ac:dyDescent="0.2">
      <c r="A153" s="12"/>
      <c r="B153" s="11"/>
      <c r="C153" s="20"/>
      <c r="D153" s="10"/>
      <c r="E153" s="9"/>
      <c r="F153" s="19"/>
      <c r="G153" s="19"/>
      <c r="H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s="7" customFormat="1" x14ac:dyDescent="0.2">
      <c r="A154" s="12"/>
      <c r="B154" s="11"/>
      <c r="D154" s="10"/>
      <c r="E154" s="9"/>
      <c r="F154" s="19"/>
      <c r="G154" s="19"/>
      <c r="H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s="7" customFormat="1" x14ac:dyDescent="0.2">
      <c r="A155" s="12"/>
      <c r="B155" s="11"/>
      <c r="D155" s="10"/>
      <c r="E155" s="9"/>
      <c r="F155" s="19"/>
      <c r="G155" s="19"/>
      <c r="H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s="7" customFormat="1" x14ac:dyDescent="0.2">
      <c r="A156" s="12"/>
      <c r="B156" s="11"/>
      <c r="D156" s="10"/>
      <c r="E156" s="9"/>
      <c r="F156" s="19"/>
      <c r="G156" s="19"/>
      <c r="H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s="7" customFormat="1" x14ac:dyDescent="0.2">
      <c r="A157" s="12"/>
      <c r="B157" s="11"/>
      <c r="D157" s="10"/>
      <c r="E157" s="9"/>
      <c r="F157" s="19"/>
      <c r="G157" s="19"/>
      <c r="H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s="7" customFormat="1" x14ac:dyDescent="0.2">
      <c r="A158" s="12"/>
      <c r="B158" s="11"/>
      <c r="D158" s="10"/>
      <c r="E158" s="9"/>
      <c r="F158" s="19"/>
      <c r="G158" s="19"/>
      <c r="H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s="7" customFormat="1" x14ac:dyDescent="0.2">
      <c r="A159" s="12"/>
      <c r="B159" s="11"/>
      <c r="D159" s="10"/>
      <c r="E159" s="9"/>
      <c r="F159" s="19"/>
      <c r="G159" s="19"/>
      <c r="H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s="7" customFormat="1" x14ac:dyDescent="0.2">
      <c r="A160" s="12"/>
      <c r="B160" s="11"/>
      <c r="C160" s="13"/>
      <c r="D160" s="10"/>
      <c r="E160" s="9"/>
      <c r="F160" s="19"/>
      <c r="G160" s="19"/>
      <c r="H160" s="2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s="13" customFormat="1" x14ac:dyDescent="0.2">
      <c r="A161" s="12"/>
      <c r="B161" s="18"/>
      <c r="D161" s="17"/>
      <c r="E161" s="16"/>
      <c r="F161" s="14"/>
      <c r="G161" s="14"/>
      <c r="H161" s="15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1:18" s="13" customFormat="1" ht="26.25" customHeight="1" x14ac:dyDescent="0.2">
      <c r="A162" s="32"/>
      <c r="B162" s="35"/>
      <c r="C162" s="20"/>
      <c r="D162" s="34"/>
      <c r="E162" s="16"/>
      <c r="F162" s="33"/>
      <c r="G162" s="33"/>
      <c r="H162" s="33"/>
      <c r="J162" s="33"/>
      <c r="K162" s="33"/>
      <c r="L162" s="33"/>
      <c r="M162" s="33"/>
      <c r="N162" s="33"/>
      <c r="O162" s="33"/>
      <c r="P162" s="33"/>
      <c r="Q162" s="33"/>
      <c r="R162" s="33"/>
    </row>
    <row r="163" spans="1:18" s="13" customFormat="1" x14ac:dyDescent="0.2">
      <c r="A163" s="12"/>
      <c r="B163" s="18"/>
      <c r="D163" s="17"/>
      <c r="E163" s="16"/>
      <c r="F163" s="33"/>
      <c r="G163" s="33"/>
      <c r="H163" s="33"/>
      <c r="J163" s="33"/>
      <c r="K163" s="33"/>
      <c r="L163" s="33"/>
      <c r="M163" s="33"/>
      <c r="N163" s="33"/>
      <c r="O163" s="33"/>
      <c r="P163" s="33"/>
      <c r="Q163" s="33"/>
      <c r="R163" s="33"/>
    </row>
    <row r="164" spans="1:18" s="13" customFormat="1" ht="18" customHeight="1" x14ac:dyDescent="0.2">
      <c r="A164" s="32"/>
      <c r="B164" s="31"/>
      <c r="C164" s="20"/>
      <c r="D164" s="10"/>
      <c r="E164" s="9"/>
      <c r="F164" s="30"/>
      <c r="G164" s="30"/>
      <c r="H164" s="15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1:18" s="7" customFormat="1" x14ac:dyDescent="0.2">
      <c r="A165" s="12"/>
      <c r="B165" s="11"/>
      <c r="D165" s="10"/>
      <c r="E165" s="9"/>
      <c r="F165" s="19"/>
      <c r="G165" s="19"/>
      <c r="H165" s="2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s="7" customFormat="1" x14ac:dyDescent="0.2">
      <c r="A166" s="12"/>
      <c r="B166" s="11"/>
      <c r="D166" s="10"/>
      <c r="E166" s="9"/>
      <c r="F166" s="19"/>
      <c r="G166" s="19"/>
      <c r="H166" s="2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s="7" customFormat="1" x14ac:dyDescent="0.2">
      <c r="A167" s="12"/>
      <c r="B167" s="11"/>
      <c r="D167" s="10"/>
      <c r="E167" s="9"/>
      <c r="F167" s="19"/>
      <c r="G167" s="19"/>
      <c r="H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s="7" customFormat="1" x14ac:dyDescent="0.2">
      <c r="A168" s="12"/>
      <c r="B168" s="11"/>
      <c r="D168" s="10"/>
      <c r="E168" s="9"/>
      <c r="F168" s="19"/>
      <c r="G168" s="19"/>
      <c r="H168" s="2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s="7" customFormat="1" x14ac:dyDescent="0.2">
      <c r="A169" s="12"/>
      <c r="B169" s="11"/>
      <c r="D169" s="10"/>
      <c r="E169" s="9"/>
      <c r="F169" s="19"/>
      <c r="G169" s="19"/>
      <c r="H169" s="2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s="7" customFormat="1" x14ac:dyDescent="0.2">
      <c r="A170" s="12"/>
      <c r="B170" s="28"/>
      <c r="C170" s="20"/>
      <c r="D170" s="10"/>
      <c r="E170" s="9"/>
      <c r="F170" s="19"/>
      <c r="G170" s="19"/>
      <c r="H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s="7" customFormat="1" x14ac:dyDescent="0.2">
      <c r="A171" s="12"/>
      <c r="B171" s="11"/>
      <c r="C171" s="20"/>
      <c r="D171" s="10"/>
      <c r="E171" s="9"/>
      <c r="F171" s="19"/>
      <c r="G171" s="19"/>
      <c r="H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s="7" customFormat="1" x14ac:dyDescent="0.2">
      <c r="A172" s="12"/>
      <c r="B172" s="11"/>
      <c r="D172" s="10"/>
      <c r="E172" s="9"/>
      <c r="F172" s="19"/>
      <c r="G172" s="19"/>
      <c r="H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s="7" customFormat="1" x14ac:dyDescent="0.2">
      <c r="A173" s="12"/>
      <c r="B173" s="11"/>
      <c r="D173" s="10"/>
      <c r="E173" s="9"/>
      <c r="F173" s="19"/>
      <c r="G173" s="19"/>
      <c r="H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s="7" customFormat="1" x14ac:dyDescent="0.2">
      <c r="A174" s="12"/>
      <c r="B174" s="11"/>
      <c r="D174" s="10"/>
      <c r="E174" s="9"/>
      <c r="F174" s="19"/>
      <c r="G174" s="19"/>
      <c r="H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s="7" customFormat="1" x14ac:dyDescent="0.2">
      <c r="A175" s="12"/>
      <c r="B175" s="11"/>
      <c r="D175" s="10"/>
      <c r="E175" s="9"/>
      <c r="F175" s="19"/>
      <c r="G175" s="19"/>
      <c r="H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s="7" customFormat="1" x14ac:dyDescent="0.2">
      <c r="A176" s="12"/>
      <c r="B176" s="11"/>
      <c r="C176" s="13"/>
      <c r="D176" s="10"/>
      <c r="E176" s="9"/>
      <c r="F176" s="19"/>
      <c r="G176" s="19"/>
      <c r="H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s="7" customFormat="1" x14ac:dyDescent="0.2">
      <c r="A177" s="12"/>
      <c r="B177" s="27"/>
      <c r="C177" s="20"/>
      <c r="D177" s="10"/>
      <c r="E177" s="9"/>
      <c r="F177" s="19"/>
      <c r="G177" s="19"/>
      <c r="H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s="7" customFormat="1" x14ac:dyDescent="0.2">
      <c r="A178" s="12"/>
      <c r="B178" s="27"/>
      <c r="D178" s="10"/>
      <c r="E178" s="9"/>
      <c r="F178" s="19"/>
      <c r="G178" s="19"/>
      <c r="H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s="7" customFormat="1" x14ac:dyDescent="0.2">
      <c r="A179" s="12"/>
      <c r="B179" s="27"/>
      <c r="D179" s="10"/>
      <c r="E179" s="9"/>
      <c r="F179" s="19"/>
      <c r="G179" s="19"/>
      <c r="H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s="7" customFormat="1" x14ac:dyDescent="0.2">
      <c r="A180" s="12"/>
      <c r="B180" s="11"/>
      <c r="D180" s="10"/>
      <c r="E180" s="9"/>
      <c r="F180" s="19"/>
      <c r="G180" s="19"/>
      <c r="H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s="7" customFormat="1" x14ac:dyDescent="0.2">
      <c r="A181" s="12"/>
      <c r="B181" s="11"/>
      <c r="D181" s="10"/>
      <c r="E181" s="9"/>
      <c r="F181" s="19"/>
      <c r="G181" s="19"/>
      <c r="H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s="7" customFormat="1" x14ac:dyDescent="0.2">
      <c r="A182" s="12"/>
      <c r="B182" s="11"/>
      <c r="C182" s="13"/>
      <c r="D182" s="10"/>
      <c r="E182" s="9"/>
      <c r="F182" s="19"/>
      <c r="G182" s="19"/>
      <c r="H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s="7" customFormat="1" x14ac:dyDescent="0.2">
      <c r="A183" s="12"/>
      <c r="B183" s="11"/>
      <c r="C183" s="26"/>
      <c r="D183" s="10"/>
      <c r="E183" s="9"/>
      <c r="F183" s="19"/>
      <c r="G183" s="19"/>
      <c r="H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s="7" customFormat="1" x14ac:dyDescent="0.2">
      <c r="A184" s="12"/>
      <c r="B184" s="11"/>
      <c r="C184" s="26"/>
      <c r="D184" s="10"/>
      <c r="E184" s="9"/>
      <c r="F184" s="19"/>
      <c r="G184" s="19"/>
      <c r="H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s="7" customFormat="1" x14ac:dyDescent="0.2">
      <c r="A185" s="12"/>
      <c r="B185" s="11"/>
      <c r="C185" s="20"/>
      <c r="D185" s="10"/>
      <c r="E185" s="9"/>
      <c r="F185" s="19"/>
      <c r="G185" s="19"/>
      <c r="H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s="7" customFormat="1" x14ac:dyDescent="0.2">
      <c r="A186" s="12"/>
      <c r="B186" s="11"/>
      <c r="C186" s="20"/>
      <c r="D186" s="10"/>
      <c r="E186" s="9"/>
      <c r="F186" s="19"/>
      <c r="G186" s="19"/>
      <c r="H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s="7" customFormat="1" x14ac:dyDescent="0.2">
      <c r="A187" s="25"/>
      <c r="B187" s="24"/>
      <c r="C187" s="23"/>
      <c r="D187" s="22"/>
      <c r="E187" s="21"/>
      <c r="F187" s="19"/>
      <c r="G187" s="19"/>
      <c r="H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s="7" customFormat="1" x14ac:dyDescent="0.2">
      <c r="A188" s="12"/>
      <c r="B188" s="11"/>
      <c r="C188" s="20"/>
      <c r="D188" s="10"/>
      <c r="E188" s="9"/>
      <c r="F188" s="19"/>
      <c r="G188" s="19"/>
      <c r="H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s="7" customFormat="1" x14ac:dyDescent="0.2">
      <c r="A189" s="12"/>
      <c r="B189" s="11"/>
      <c r="C189" s="20"/>
      <c r="D189" s="10"/>
      <c r="E189" s="9"/>
      <c r="F189" s="19"/>
      <c r="G189" s="19"/>
      <c r="H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s="7" customFormat="1" x14ac:dyDescent="0.2">
      <c r="A190" s="12"/>
      <c r="B190" s="11"/>
      <c r="C190" s="20"/>
      <c r="D190" s="10"/>
      <c r="E190" s="9"/>
      <c r="F190" s="19"/>
      <c r="G190" s="19"/>
      <c r="H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s="7" customFormat="1" x14ac:dyDescent="0.2">
      <c r="A191" s="12"/>
      <c r="B191" s="11"/>
      <c r="C191" s="20"/>
      <c r="D191" s="10"/>
      <c r="E191" s="9"/>
      <c r="F191" s="19"/>
      <c r="G191" s="19"/>
      <c r="H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s="7" customFormat="1" x14ac:dyDescent="0.2">
      <c r="A192" s="12"/>
      <c r="B192" s="11"/>
      <c r="C192" s="20"/>
      <c r="D192" s="10"/>
      <c r="E192" s="9"/>
      <c r="F192" s="19"/>
      <c r="G192" s="19"/>
      <c r="H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s="7" customFormat="1" x14ac:dyDescent="0.2">
      <c r="A193" s="12"/>
      <c r="B193" s="11"/>
      <c r="C193" s="20"/>
      <c r="D193" s="10"/>
      <c r="E193" s="9"/>
      <c r="F193" s="19"/>
      <c r="G193" s="19"/>
      <c r="H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s="7" customFormat="1" x14ac:dyDescent="0.2">
      <c r="A194" s="12"/>
      <c r="B194" s="11"/>
      <c r="C194" s="20"/>
      <c r="D194" s="10"/>
      <c r="E194" s="9"/>
      <c r="F194" s="19"/>
      <c r="G194" s="19"/>
      <c r="H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s="7" customFormat="1" x14ac:dyDescent="0.2">
      <c r="A195" s="12"/>
      <c r="B195" s="11"/>
      <c r="C195" s="20"/>
      <c r="D195" s="10"/>
      <c r="E195" s="9"/>
      <c r="F195" s="19"/>
      <c r="G195" s="19"/>
      <c r="H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s="7" customFormat="1" x14ac:dyDescent="0.2">
      <c r="A196" s="12"/>
      <c r="B196" s="11"/>
      <c r="C196" s="20"/>
      <c r="D196" s="10"/>
      <c r="E196" s="9"/>
      <c r="F196" s="19"/>
      <c r="G196" s="19"/>
      <c r="H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s="7" customFormat="1" ht="12.75" hidden="1" customHeight="1" x14ac:dyDescent="0.2">
      <c r="A197" s="12"/>
      <c r="B197" s="11"/>
      <c r="C197" s="20"/>
      <c r="D197" s="10"/>
      <c r="E197" s="9"/>
      <c r="F197" s="19"/>
      <c r="G197" s="19"/>
      <c r="H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s="7" customFormat="1" x14ac:dyDescent="0.2">
      <c r="A198" s="12"/>
      <c r="B198" s="11"/>
      <c r="C198" s="20"/>
      <c r="D198" s="10"/>
      <c r="E198" s="9"/>
      <c r="F198" s="19"/>
      <c r="G198" s="19"/>
      <c r="H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s="7" customFormat="1" x14ac:dyDescent="0.2">
      <c r="A199" s="12"/>
      <c r="B199" s="11"/>
      <c r="C199" s="20"/>
      <c r="D199" s="10"/>
      <c r="E199" s="9"/>
      <c r="F199" s="19"/>
      <c r="G199" s="19"/>
      <c r="H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s="7" customFormat="1" x14ac:dyDescent="0.2">
      <c r="A200" s="12"/>
      <c r="B200" s="11"/>
      <c r="C200" s="20"/>
      <c r="D200" s="10"/>
      <c r="E200" s="9"/>
      <c r="F200" s="19"/>
      <c r="G200" s="19"/>
      <c r="H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s="7" customFormat="1" x14ac:dyDescent="0.2">
      <c r="A201" s="12"/>
      <c r="B201" s="11"/>
      <c r="C201" s="20"/>
      <c r="D201" s="10"/>
      <c r="E201" s="9"/>
      <c r="F201" s="19"/>
      <c r="G201" s="19"/>
      <c r="H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s="7" customFormat="1" x14ac:dyDescent="0.2">
      <c r="A202" s="12"/>
      <c r="B202" s="11"/>
      <c r="C202" s="20"/>
      <c r="D202" s="10"/>
      <c r="E202" s="9"/>
      <c r="F202" s="19"/>
      <c r="G202" s="19"/>
      <c r="H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s="7" customFormat="1" x14ac:dyDescent="0.2">
      <c r="A203" s="12"/>
      <c r="B203" s="11"/>
      <c r="C203" s="20"/>
      <c r="D203" s="10"/>
      <c r="E203" s="9"/>
      <c r="F203" s="19"/>
      <c r="G203" s="19"/>
      <c r="H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s="7" customFormat="1" x14ac:dyDescent="0.2">
      <c r="A204" s="12"/>
      <c r="B204" s="11"/>
      <c r="C204" s="13"/>
      <c r="D204" s="10"/>
      <c r="E204" s="9"/>
      <c r="F204" s="19"/>
      <c r="G204" s="19"/>
      <c r="H204" s="15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s="7" customFormat="1" x14ac:dyDescent="0.2">
      <c r="A205" s="12"/>
      <c r="B205" s="11"/>
      <c r="D205" s="10"/>
      <c r="E205" s="9"/>
      <c r="F205" s="8"/>
      <c r="G205" s="8"/>
      <c r="H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s="13" customFormat="1" x14ac:dyDescent="0.2">
      <c r="A206" s="12"/>
      <c r="B206" s="18"/>
      <c r="D206" s="17"/>
      <c r="E206" s="16"/>
      <c r="F206" s="14"/>
      <c r="G206" s="14"/>
      <c r="H206" s="15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 s="7" customFormat="1" x14ac:dyDescent="0.2">
      <c r="A207" s="12"/>
      <c r="B207" s="11"/>
      <c r="D207" s="10"/>
      <c r="E207" s="9"/>
      <c r="F207" s="8"/>
      <c r="G207" s="8"/>
      <c r="H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s="7" customFormat="1" x14ac:dyDescent="0.2">
      <c r="A208" s="12"/>
      <c r="B208" s="11"/>
      <c r="D208" s="10"/>
      <c r="E208" s="9"/>
      <c r="F208" s="8"/>
      <c r="G208" s="8"/>
      <c r="H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s="7" customFormat="1" x14ac:dyDescent="0.2">
      <c r="A209" s="12"/>
      <c r="B209" s="11"/>
      <c r="D209" s="10"/>
      <c r="E209" s="9"/>
      <c r="F209" s="8"/>
      <c r="G209" s="8"/>
      <c r="H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s="7" customFormat="1" x14ac:dyDescent="0.2">
      <c r="A210" s="12"/>
      <c r="B210" s="11"/>
      <c r="D210" s="10"/>
      <c r="E210" s="9"/>
      <c r="F210" s="8"/>
      <c r="G210" s="8"/>
      <c r="H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s="7" customFormat="1" x14ac:dyDescent="0.2">
      <c r="A211" s="12"/>
      <c r="B211" s="11"/>
      <c r="D211" s="10"/>
      <c r="E211" s="9"/>
      <c r="F211" s="8"/>
      <c r="G211" s="8"/>
      <c r="H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s="7" customFormat="1" x14ac:dyDescent="0.2">
      <c r="A212" s="12"/>
      <c r="B212" s="11"/>
      <c r="D212" s="10"/>
      <c r="E212" s="9"/>
      <c r="F212" s="8"/>
      <c r="G212" s="8"/>
      <c r="H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s="7" customFormat="1" x14ac:dyDescent="0.2">
      <c r="A213" s="12"/>
      <c r="B213" s="11"/>
      <c r="D213" s="10"/>
      <c r="E213" s="9"/>
      <c r="F213" s="8"/>
      <c r="G213" s="8"/>
      <c r="H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s="7" customFormat="1" x14ac:dyDescent="0.2">
      <c r="A214" s="12"/>
      <c r="B214" s="11"/>
      <c r="D214" s="10"/>
      <c r="E214" s="9"/>
      <c r="F214" s="8"/>
      <c r="G214" s="8"/>
      <c r="H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s="7" customFormat="1" x14ac:dyDescent="0.2">
      <c r="A215" s="12"/>
      <c r="B215" s="11"/>
      <c r="D215" s="10"/>
      <c r="E215" s="9"/>
      <c r="F215" s="8"/>
      <c r="G215" s="8"/>
      <c r="H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s="7" customFormat="1" x14ac:dyDescent="0.2">
      <c r="A216" s="12"/>
      <c r="B216" s="11"/>
      <c r="D216" s="10"/>
      <c r="E216" s="9"/>
      <c r="F216" s="8"/>
      <c r="G216" s="8"/>
      <c r="H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s="7" customFormat="1" x14ac:dyDescent="0.2">
      <c r="A217" s="12"/>
      <c r="B217" s="11"/>
      <c r="D217" s="10"/>
      <c r="E217" s="9"/>
      <c r="F217" s="8"/>
      <c r="G217" s="8"/>
      <c r="H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s="7" customFormat="1" x14ac:dyDescent="0.2">
      <c r="A218" s="12"/>
      <c r="B218" s="11"/>
      <c r="D218" s="10"/>
      <c r="E218" s="9"/>
      <c r="F218" s="8"/>
      <c r="G218" s="8"/>
      <c r="H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s="7" customFormat="1" x14ac:dyDescent="0.2">
      <c r="A219" s="12"/>
      <c r="B219" s="11"/>
      <c r="D219" s="10"/>
      <c r="E219" s="9"/>
      <c r="F219" s="8"/>
      <c r="G219" s="8"/>
      <c r="H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s="7" customFormat="1" x14ac:dyDescent="0.2">
      <c r="A220" s="12"/>
      <c r="B220" s="11"/>
      <c r="D220" s="10"/>
      <c r="E220" s="9"/>
      <c r="F220" s="8"/>
      <c r="G220" s="8"/>
      <c r="H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s="7" customFormat="1" x14ac:dyDescent="0.2">
      <c r="A221" s="12"/>
      <c r="B221" s="11"/>
      <c r="D221" s="10"/>
      <c r="E221" s="9"/>
      <c r="F221" s="8"/>
      <c r="G221" s="8"/>
      <c r="H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s="7" customFormat="1" x14ac:dyDescent="0.2">
      <c r="A222" s="12"/>
      <c r="B222" s="11"/>
      <c r="D222" s="10"/>
      <c r="E222" s="9"/>
      <c r="F222" s="8"/>
      <c r="G222" s="8"/>
      <c r="H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s="7" customFormat="1" x14ac:dyDescent="0.2">
      <c r="A223" s="12"/>
      <c r="B223" s="11"/>
      <c r="D223" s="10"/>
      <c r="E223" s="9"/>
      <c r="F223" s="8"/>
      <c r="G223" s="8"/>
      <c r="H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s="7" customFormat="1" x14ac:dyDescent="0.2">
      <c r="A224" s="12"/>
      <c r="B224" s="11"/>
      <c r="D224" s="10"/>
      <c r="E224" s="9"/>
      <c r="F224" s="8"/>
      <c r="G224" s="8"/>
      <c r="H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s="7" customFormat="1" x14ac:dyDescent="0.2">
      <c r="A225" s="12"/>
      <c r="B225" s="11"/>
      <c r="D225" s="10"/>
      <c r="E225" s="9"/>
      <c r="F225" s="8"/>
      <c r="G225" s="8"/>
      <c r="H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s="7" customFormat="1" x14ac:dyDescent="0.2">
      <c r="A226" s="12"/>
      <c r="B226" s="11"/>
      <c r="D226" s="10"/>
      <c r="E226" s="9"/>
      <c r="F226" s="8"/>
      <c r="G226" s="8"/>
      <c r="H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s="7" customFormat="1" x14ac:dyDescent="0.2">
      <c r="A227" s="12"/>
      <c r="B227" s="11"/>
      <c r="D227" s="10"/>
      <c r="E227" s="9"/>
      <c r="F227" s="8"/>
      <c r="G227" s="8"/>
      <c r="H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s="7" customFormat="1" x14ac:dyDescent="0.2">
      <c r="A228" s="12"/>
      <c r="B228" s="11"/>
      <c r="D228" s="10"/>
      <c r="E228" s="9"/>
      <c r="F228" s="8"/>
      <c r="G228" s="8"/>
      <c r="H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s="7" customFormat="1" x14ac:dyDescent="0.2">
      <c r="A229" s="12"/>
      <c r="B229" s="11"/>
      <c r="D229" s="10"/>
      <c r="E229" s="9"/>
      <c r="F229" s="8"/>
      <c r="G229" s="8"/>
      <c r="H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s="7" customFormat="1" x14ac:dyDescent="0.2">
      <c r="A230" s="12"/>
      <c r="B230" s="11"/>
      <c r="D230" s="10"/>
      <c r="E230" s="9"/>
      <c r="F230" s="8"/>
      <c r="G230" s="8"/>
      <c r="H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s="7" customFormat="1" x14ac:dyDescent="0.2">
      <c r="A231" s="12"/>
      <c r="B231" s="11"/>
      <c r="D231" s="10"/>
      <c r="E231" s="9"/>
      <c r="F231" s="8"/>
      <c r="G231" s="8"/>
      <c r="H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s="7" customFormat="1" x14ac:dyDescent="0.2">
      <c r="A232" s="12"/>
      <c r="B232" s="11"/>
      <c r="D232" s="10"/>
      <c r="E232" s="9"/>
      <c r="F232" s="8"/>
      <c r="G232" s="8"/>
      <c r="H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s="7" customFormat="1" x14ac:dyDescent="0.2">
      <c r="A233" s="12"/>
      <c r="B233" s="11"/>
      <c r="D233" s="10"/>
      <c r="E233" s="9"/>
      <c r="F233" s="8"/>
      <c r="G233" s="8"/>
      <c r="H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s="7" customFormat="1" x14ac:dyDescent="0.2">
      <c r="A234" s="12"/>
      <c r="B234" s="11"/>
      <c r="D234" s="10"/>
      <c r="E234" s="9"/>
      <c r="F234" s="8"/>
      <c r="G234" s="8"/>
      <c r="H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s="7" customFormat="1" x14ac:dyDescent="0.2">
      <c r="A235" s="12"/>
      <c r="B235" s="11"/>
      <c r="D235" s="10"/>
      <c r="E235" s="9"/>
      <c r="F235" s="8"/>
      <c r="G235" s="8"/>
      <c r="H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s="7" customFormat="1" x14ac:dyDescent="0.2">
      <c r="A236" s="12"/>
      <c r="B236" s="11"/>
      <c r="D236" s="10"/>
      <c r="E236" s="9"/>
      <c r="F236" s="8"/>
      <c r="G236" s="8"/>
      <c r="H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s="7" customFormat="1" x14ac:dyDescent="0.2">
      <c r="A237" s="12"/>
      <c r="B237" s="11"/>
      <c r="D237" s="10"/>
      <c r="E237" s="9"/>
      <c r="F237" s="8"/>
      <c r="G237" s="8"/>
      <c r="H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s="7" customFormat="1" x14ac:dyDescent="0.2">
      <c r="A238" s="12"/>
      <c r="B238" s="11"/>
      <c r="D238" s="10"/>
      <c r="E238" s="9"/>
      <c r="F238" s="8"/>
      <c r="G238" s="8"/>
      <c r="H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s="7" customFormat="1" x14ac:dyDescent="0.2">
      <c r="A239" s="12"/>
      <c r="B239" s="11"/>
      <c r="D239" s="10"/>
      <c r="E239" s="9"/>
      <c r="F239" s="8"/>
      <c r="G239" s="8"/>
      <c r="H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s="7" customFormat="1" x14ac:dyDescent="0.2">
      <c r="A240" s="12"/>
      <c r="B240" s="11"/>
      <c r="D240" s="10"/>
      <c r="E240" s="9"/>
      <c r="F240" s="8"/>
      <c r="G240" s="8"/>
      <c r="H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s="7" customFormat="1" x14ac:dyDescent="0.2">
      <c r="A241" s="12"/>
      <c r="B241" s="11"/>
      <c r="D241" s="10"/>
      <c r="E241" s="9"/>
      <c r="F241" s="8"/>
      <c r="G241" s="8"/>
      <c r="H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s="7" customFormat="1" x14ac:dyDescent="0.2">
      <c r="A242" s="12"/>
      <c r="B242" s="11"/>
      <c r="D242" s="10"/>
      <c r="E242" s="9"/>
      <c r="F242" s="8"/>
      <c r="G242" s="8"/>
      <c r="H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s="7" customFormat="1" x14ac:dyDescent="0.2">
      <c r="A243" s="12"/>
      <c r="B243" s="11"/>
      <c r="D243" s="10"/>
      <c r="E243" s="9"/>
      <c r="F243" s="8"/>
      <c r="G243" s="8"/>
      <c r="H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s="7" customFormat="1" x14ac:dyDescent="0.2">
      <c r="A244" s="12"/>
      <c r="B244" s="11"/>
      <c r="D244" s="10"/>
      <c r="E244" s="9"/>
      <c r="F244" s="8"/>
      <c r="G244" s="8"/>
      <c r="H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s="7" customFormat="1" x14ac:dyDescent="0.2">
      <c r="A245" s="12"/>
      <c r="B245" s="11"/>
      <c r="D245" s="10"/>
      <c r="E245" s="9"/>
      <c r="F245" s="8"/>
      <c r="G245" s="8"/>
      <c r="H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s="7" customFormat="1" x14ac:dyDescent="0.2">
      <c r="A246" s="12"/>
      <c r="B246" s="11"/>
      <c r="D246" s="10"/>
      <c r="E246" s="9"/>
      <c r="F246" s="8"/>
      <c r="G246" s="8"/>
      <c r="H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s="7" customFormat="1" x14ac:dyDescent="0.2">
      <c r="A247" s="12"/>
      <c r="B247" s="11"/>
      <c r="D247" s="10"/>
      <c r="E247" s="9"/>
      <c r="F247" s="8"/>
      <c r="G247" s="8"/>
      <c r="H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s="7" customFormat="1" x14ac:dyDescent="0.2">
      <c r="A248" s="12"/>
      <c r="B248" s="11"/>
      <c r="D248" s="10"/>
      <c r="E248" s="9"/>
      <c r="F248" s="8"/>
      <c r="G248" s="8"/>
      <c r="H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s="7" customFormat="1" x14ac:dyDescent="0.2">
      <c r="A249" s="12"/>
      <c r="B249" s="11"/>
      <c r="D249" s="10"/>
      <c r="E249" s="9"/>
      <c r="F249" s="8"/>
      <c r="G249" s="8"/>
      <c r="H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s="7" customFormat="1" x14ac:dyDescent="0.2">
      <c r="A250" s="12"/>
      <c r="B250" s="11"/>
      <c r="D250" s="10"/>
      <c r="E250" s="9"/>
      <c r="F250" s="8"/>
      <c r="G250" s="8"/>
      <c r="H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s="7" customFormat="1" x14ac:dyDescent="0.2">
      <c r="A251" s="12"/>
      <c r="B251" s="11"/>
      <c r="D251" s="10"/>
      <c r="E251" s="9"/>
      <c r="F251" s="8"/>
      <c r="G251" s="8"/>
      <c r="H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s="7" customFormat="1" x14ac:dyDescent="0.2">
      <c r="A252" s="12"/>
      <c r="B252" s="11"/>
      <c r="D252" s="10"/>
      <c r="E252" s="9"/>
      <c r="F252" s="8"/>
      <c r="G252" s="8"/>
      <c r="H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s="7" customFormat="1" x14ac:dyDescent="0.2">
      <c r="A253" s="12"/>
      <c r="B253" s="11"/>
      <c r="D253" s="10"/>
      <c r="E253" s="9"/>
      <c r="F253" s="8"/>
      <c r="G253" s="8"/>
      <c r="H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s="7" customFormat="1" x14ac:dyDescent="0.2">
      <c r="A254" s="12"/>
      <c r="B254" s="11"/>
      <c r="D254" s="10"/>
      <c r="E254" s="9"/>
      <c r="F254" s="8"/>
      <c r="G254" s="8"/>
      <c r="H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s="7" customFormat="1" x14ac:dyDescent="0.2">
      <c r="A255" s="12"/>
      <c r="B255" s="11"/>
      <c r="D255" s="10"/>
      <c r="E255" s="9"/>
      <c r="F255" s="8"/>
      <c r="G255" s="8"/>
      <c r="H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s="7" customFormat="1" x14ac:dyDescent="0.2">
      <c r="A256" s="12"/>
      <c r="B256" s="11"/>
      <c r="D256" s="10"/>
      <c r="E256" s="9"/>
      <c r="F256" s="8"/>
      <c r="G256" s="8"/>
      <c r="H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s="7" customFormat="1" x14ac:dyDescent="0.2">
      <c r="A257" s="12"/>
      <c r="B257" s="11"/>
      <c r="D257" s="10"/>
      <c r="E257" s="9"/>
      <c r="F257" s="8"/>
      <c r="G257" s="8"/>
      <c r="H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s="7" customFormat="1" x14ac:dyDescent="0.2">
      <c r="A258" s="12"/>
      <c r="B258" s="11"/>
      <c r="D258" s="10"/>
      <c r="E258" s="9"/>
      <c r="F258" s="8"/>
      <c r="G258" s="8"/>
      <c r="H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s="7" customFormat="1" x14ac:dyDescent="0.2">
      <c r="A259" s="12"/>
      <c r="B259" s="11"/>
      <c r="D259" s="10"/>
      <c r="E259" s="9"/>
      <c r="F259" s="8"/>
      <c r="G259" s="8"/>
      <c r="H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s="7" customFormat="1" x14ac:dyDescent="0.2">
      <c r="A260" s="12"/>
      <c r="B260" s="11"/>
      <c r="D260" s="10"/>
      <c r="E260" s="9"/>
      <c r="F260" s="8"/>
      <c r="G260" s="8"/>
      <c r="H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s="7" customFormat="1" x14ac:dyDescent="0.2">
      <c r="A261" s="12"/>
      <c r="B261" s="11"/>
      <c r="D261" s="10"/>
      <c r="E261" s="9"/>
      <c r="F261" s="8"/>
      <c r="G261" s="8"/>
      <c r="H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s="7" customFormat="1" x14ac:dyDescent="0.2">
      <c r="A262" s="12"/>
      <c r="B262" s="11"/>
      <c r="D262" s="10"/>
      <c r="E262" s="9"/>
      <c r="F262" s="8"/>
      <c r="G262" s="8"/>
      <c r="H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s="7" customFormat="1" x14ac:dyDescent="0.2">
      <c r="A263" s="12"/>
      <c r="B263" s="11"/>
      <c r="D263" s="10"/>
      <c r="E263" s="9"/>
      <c r="F263" s="8"/>
      <c r="G263" s="8"/>
      <c r="H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s="7" customFormat="1" x14ac:dyDescent="0.2">
      <c r="A264" s="12"/>
      <c r="B264" s="11"/>
      <c r="D264" s="10"/>
      <c r="E264" s="9"/>
      <c r="F264" s="8"/>
      <c r="G264" s="8"/>
      <c r="H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s="7" customFormat="1" x14ac:dyDescent="0.2">
      <c r="A265" s="12"/>
      <c r="B265" s="11"/>
      <c r="D265" s="10"/>
      <c r="E265" s="9"/>
      <c r="F265" s="8"/>
      <c r="G265" s="8"/>
      <c r="H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s="7" customFormat="1" x14ac:dyDescent="0.2">
      <c r="A266" s="12"/>
      <c r="B266" s="11"/>
      <c r="D266" s="10"/>
      <c r="E266" s="9"/>
      <c r="F266" s="8"/>
      <c r="G266" s="8"/>
      <c r="H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s="7" customFormat="1" x14ac:dyDescent="0.2">
      <c r="A267" s="12"/>
      <c r="B267" s="11"/>
      <c r="D267" s="10"/>
      <c r="E267" s="9"/>
      <c r="F267" s="8"/>
      <c r="G267" s="8"/>
      <c r="H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s="7" customFormat="1" x14ac:dyDescent="0.2">
      <c r="A268" s="12"/>
      <c r="B268" s="11"/>
      <c r="D268" s="10"/>
      <c r="E268" s="9"/>
      <c r="F268" s="8"/>
      <c r="G268" s="8"/>
      <c r="H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s="7" customFormat="1" x14ac:dyDescent="0.2">
      <c r="A269" s="12"/>
      <c r="B269" s="11"/>
      <c r="D269" s="10"/>
      <c r="E269" s="9"/>
      <c r="F269" s="8"/>
      <c r="G269" s="8"/>
      <c r="H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s="7" customFormat="1" x14ac:dyDescent="0.2">
      <c r="A270" s="12"/>
      <c r="B270" s="11"/>
      <c r="D270" s="10"/>
      <c r="E270" s="9"/>
      <c r="F270" s="8"/>
      <c r="G270" s="8"/>
      <c r="H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s="7" customFormat="1" x14ac:dyDescent="0.2">
      <c r="A271" s="12"/>
      <c r="B271" s="11"/>
      <c r="D271" s="10"/>
      <c r="E271" s="9"/>
      <c r="F271" s="8"/>
      <c r="G271" s="8"/>
      <c r="H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s="7" customFormat="1" x14ac:dyDescent="0.2">
      <c r="A272" s="12"/>
      <c r="B272" s="11"/>
      <c r="D272" s="10"/>
      <c r="E272" s="9"/>
      <c r="F272" s="8"/>
      <c r="G272" s="8"/>
      <c r="H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s="7" customFormat="1" x14ac:dyDescent="0.2">
      <c r="A273" s="12"/>
      <c r="B273" s="11"/>
      <c r="D273" s="10"/>
      <c r="E273" s="9"/>
      <c r="F273" s="8"/>
      <c r="G273" s="8"/>
      <c r="H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s="7" customFormat="1" x14ac:dyDescent="0.2">
      <c r="A274" s="12"/>
      <c r="B274" s="11"/>
      <c r="D274" s="10"/>
      <c r="E274" s="9"/>
      <c r="F274" s="8"/>
      <c r="G274" s="8"/>
      <c r="H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s="7" customFormat="1" x14ac:dyDescent="0.2">
      <c r="A275" s="12"/>
      <c r="B275" s="11"/>
      <c r="D275" s="10"/>
      <c r="E275" s="9"/>
      <c r="F275" s="8"/>
      <c r="G275" s="8"/>
      <c r="H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s="7" customFormat="1" x14ac:dyDescent="0.2">
      <c r="A276" s="12"/>
      <c r="B276" s="11"/>
      <c r="D276" s="10"/>
      <c r="E276" s="9"/>
      <c r="F276" s="8"/>
      <c r="G276" s="8"/>
      <c r="H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s="7" customFormat="1" x14ac:dyDescent="0.2">
      <c r="A277" s="12"/>
      <c r="B277" s="11"/>
      <c r="D277" s="10"/>
      <c r="E277" s="9"/>
      <c r="F277" s="8"/>
      <c r="G277" s="8"/>
      <c r="H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s="7" customFormat="1" x14ac:dyDescent="0.2">
      <c r="A278" s="12"/>
      <c r="B278" s="11"/>
      <c r="D278" s="10"/>
      <c r="E278" s="9"/>
      <c r="F278" s="8"/>
      <c r="G278" s="8"/>
      <c r="H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s="7" customFormat="1" x14ac:dyDescent="0.2">
      <c r="A279" s="12"/>
      <c r="B279" s="11"/>
      <c r="D279" s="10"/>
      <c r="E279" s="9"/>
      <c r="F279" s="8"/>
      <c r="G279" s="8"/>
      <c r="H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s="7" customFormat="1" x14ac:dyDescent="0.2">
      <c r="A280" s="12"/>
      <c r="B280" s="11"/>
      <c r="D280" s="10"/>
      <c r="E280" s="9"/>
      <c r="F280" s="8"/>
      <c r="G280" s="8"/>
      <c r="H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s="7" customFormat="1" x14ac:dyDescent="0.2">
      <c r="A281" s="12"/>
      <c r="B281" s="11"/>
      <c r="D281" s="10"/>
      <c r="E281" s="9"/>
      <c r="F281" s="8"/>
      <c r="G281" s="8"/>
      <c r="H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s="7" customFormat="1" x14ac:dyDescent="0.2">
      <c r="A282" s="12"/>
      <c r="B282" s="11"/>
      <c r="D282" s="10"/>
      <c r="E282" s="9"/>
      <c r="F282" s="8"/>
      <c r="G282" s="8"/>
      <c r="H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s="7" customFormat="1" x14ac:dyDescent="0.2">
      <c r="A283" s="12"/>
      <c r="B283" s="11"/>
      <c r="D283" s="10"/>
      <c r="E283" s="9"/>
      <c r="F283" s="8"/>
      <c r="G283" s="8"/>
      <c r="H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s="7" customFormat="1" x14ac:dyDescent="0.2">
      <c r="A284" s="12"/>
      <c r="B284" s="11"/>
      <c r="D284" s="10"/>
      <c r="E284" s="9"/>
      <c r="F284" s="8"/>
      <c r="G284" s="8"/>
      <c r="H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s="7" customFormat="1" x14ac:dyDescent="0.2">
      <c r="A285" s="12"/>
      <c r="B285" s="11"/>
      <c r="D285" s="10"/>
      <c r="E285" s="9"/>
      <c r="F285" s="8"/>
      <c r="G285" s="8"/>
      <c r="H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s="7" customFormat="1" x14ac:dyDescent="0.2">
      <c r="A286" s="12"/>
      <c r="B286" s="11"/>
      <c r="D286" s="10"/>
      <c r="E286" s="9"/>
      <c r="F286" s="8"/>
      <c r="G286" s="8"/>
      <c r="H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s="7" customFormat="1" x14ac:dyDescent="0.2">
      <c r="A287" s="12"/>
      <c r="B287" s="11"/>
      <c r="D287" s="10"/>
      <c r="E287" s="9"/>
      <c r="F287" s="8"/>
      <c r="G287" s="8"/>
      <c r="H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s="7" customFormat="1" x14ac:dyDescent="0.2">
      <c r="A288" s="12"/>
      <c r="B288" s="11"/>
      <c r="D288" s="10"/>
      <c r="E288" s="9"/>
      <c r="F288" s="8"/>
      <c r="G288" s="8"/>
      <c r="H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s="7" customFormat="1" x14ac:dyDescent="0.2">
      <c r="A289" s="12"/>
      <c r="B289" s="11"/>
      <c r="D289" s="10"/>
      <c r="E289" s="9"/>
      <c r="F289" s="8"/>
      <c r="G289" s="8"/>
      <c r="H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s="7" customFormat="1" x14ac:dyDescent="0.2">
      <c r="A290" s="12"/>
      <c r="B290" s="11"/>
      <c r="D290" s="10"/>
      <c r="E290" s="9"/>
      <c r="F290" s="8"/>
      <c r="G290" s="8"/>
      <c r="H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s="7" customFormat="1" x14ac:dyDescent="0.2">
      <c r="A291" s="12"/>
      <c r="B291" s="11"/>
      <c r="D291" s="10"/>
      <c r="E291" s="9"/>
      <c r="F291" s="8"/>
      <c r="G291" s="8"/>
      <c r="H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s="7" customFormat="1" x14ac:dyDescent="0.2">
      <c r="A292" s="12"/>
      <c r="B292" s="11"/>
      <c r="D292" s="10"/>
      <c r="E292" s="9"/>
      <c r="F292" s="8"/>
      <c r="G292" s="8"/>
      <c r="H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s="7" customFormat="1" x14ac:dyDescent="0.2">
      <c r="A293" s="12"/>
      <c r="B293" s="11"/>
      <c r="D293" s="10"/>
      <c r="E293" s="9"/>
      <c r="F293" s="8"/>
      <c r="G293" s="8"/>
      <c r="H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s="7" customFormat="1" x14ac:dyDescent="0.2">
      <c r="A294" s="12"/>
      <c r="B294" s="11"/>
      <c r="D294" s="10"/>
      <c r="E294" s="9"/>
      <c r="F294" s="8"/>
      <c r="G294" s="8"/>
      <c r="H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s="7" customFormat="1" x14ac:dyDescent="0.2">
      <c r="A295" s="12"/>
      <c r="B295" s="11"/>
      <c r="D295" s="10"/>
      <c r="E295" s="9"/>
      <c r="F295" s="8"/>
      <c r="G295" s="8"/>
      <c r="H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s="7" customFormat="1" x14ac:dyDescent="0.2">
      <c r="A296" s="12"/>
      <c r="B296" s="11"/>
      <c r="D296" s="10"/>
      <c r="E296" s="9"/>
      <c r="F296" s="8"/>
      <c r="G296" s="8"/>
      <c r="H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s="7" customFormat="1" x14ac:dyDescent="0.2">
      <c r="A297" s="12"/>
      <c r="B297" s="11"/>
      <c r="D297" s="10"/>
      <c r="E297" s="9"/>
      <c r="F297" s="8"/>
      <c r="G297" s="8"/>
      <c r="H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s="7" customFormat="1" x14ac:dyDescent="0.2">
      <c r="A298" s="12"/>
      <c r="B298" s="11"/>
      <c r="D298" s="10"/>
      <c r="E298" s="9"/>
      <c r="F298" s="8"/>
      <c r="G298" s="8"/>
      <c r="H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s="7" customFormat="1" x14ac:dyDescent="0.2">
      <c r="A299" s="12"/>
      <c r="B299" s="11"/>
      <c r="D299" s="10"/>
      <c r="E299" s="9"/>
      <c r="F299" s="8"/>
      <c r="G299" s="8"/>
      <c r="H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s="7" customFormat="1" x14ac:dyDescent="0.2">
      <c r="A300" s="12"/>
      <c r="B300" s="11"/>
      <c r="D300" s="10"/>
      <c r="E300" s="9"/>
      <c r="F300" s="8"/>
      <c r="G300" s="8"/>
      <c r="H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s="7" customFormat="1" x14ac:dyDescent="0.2">
      <c r="A301" s="12"/>
      <c r="B301" s="11"/>
      <c r="D301" s="10"/>
      <c r="E301" s="9"/>
      <c r="F301" s="8"/>
      <c r="G301" s="8"/>
      <c r="H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s="7" customFormat="1" x14ac:dyDescent="0.2">
      <c r="A302" s="12"/>
      <c r="B302" s="11"/>
      <c r="D302" s="10"/>
      <c r="E302" s="9"/>
      <c r="F302" s="8"/>
      <c r="G302" s="8"/>
      <c r="H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s="7" customFormat="1" x14ac:dyDescent="0.2">
      <c r="A303" s="12"/>
      <c r="B303" s="11"/>
      <c r="D303" s="10"/>
      <c r="E303" s="9"/>
      <c r="F303" s="8"/>
      <c r="G303" s="8"/>
      <c r="H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s="7" customFormat="1" x14ac:dyDescent="0.2">
      <c r="A304" s="12"/>
      <c r="B304" s="11"/>
      <c r="D304" s="10"/>
      <c r="E304" s="9"/>
      <c r="F304" s="8"/>
      <c r="G304" s="8"/>
      <c r="H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s="7" customFormat="1" x14ac:dyDescent="0.2">
      <c r="A305" s="12"/>
      <c r="B305" s="11"/>
      <c r="D305" s="10"/>
      <c r="E305" s="9"/>
      <c r="F305" s="8"/>
      <c r="G305" s="8"/>
      <c r="H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s="7" customFormat="1" x14ac:dyDescent="0.2">
      <c r="A306" s="12"/>
      <c r="B306" s="11"/>
      <c r="D306" s="10"/>
      <c r="E306" s="9"/>
      <c r="F306" s="8"/>
      <c r="G306" s="8"/>
      <c r="H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s="7" customFormat="1" x14ac:dyDescent="0.2">
      <c r="A307" s="12"/>
      <c r="B307" s="11"/>
      <c r="D307" s="10"/>
      <c r="E307" s="9"/>
      <c r="F307" s="8"/>
      <c r="G307" s="8"/>
      <c r="H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s="7" customFormat="1" x14ac:dyDescent="0.2">
      <c r="A308" s="12"/>
      <c r="B308" s="11"/>
      <c r="D308" s="10"/>
      <c r="E308" s="9"/>
      <c r="F308" s="8"/>
      <c r="G308" s="8"/>
      <c r="H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s="7" customFormat="1" x14ac:dyDescent="0.2">
      <c r="A309" s="12"/>
      <c r="B309" s="11"/>
      <c r="D309" s="10"/>
      <c r="E309" s="9"/>
      <c r="F309" s="8"/>
      <c r="G309" s="8"/>
      <c r="H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s="7" customFormat="1" x14ac:dyDescent="0.2">
      <c r="A310" s="12"/>
      <c r="B310" s="11"/>
      <c r="D310" s="10"/>
      <c r="E310" s="9"/>
      <c r="F310" s="8"/>
      <c r="G310" s="8"/>
      <c r="H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s="7" customFormat="1" x14ac:dyDescent="0.2">
      <c r="A311" s="12"/>
      <c r="B311" s="11"/>
      <c r="D311" s="10"/>
      <c r="E311" s="9"/>
      <c r="F311" s="8"/>
      <c r="G311" s="8"/>
      <c r="H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s="7" customFormat="1" x14ac:dyDescent="0.2">
      <c r="A312" s="12"/>
      <c r="B312" s="11"/>
      <c r="D312" s="10"/>
      <c r="E312" s="9"/>
      <c r="F312" s="8"/>
      <c r="G312" s="8"/>
      <c r="H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s="7" customFormat="1" x14ac:dyDescent="0.2">
      <c r="A313" s="12"/>
      <c r="B313" s="11"/>
      <c r="D313" s="10"/>
      <c r="E313" s="9"/>
      <c r="F313" s="8"/>
      <c r="G313" s="8"/>
      <c r="H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s="7" customFormat="1" x14ac:dyDescent="0.2">
      <c r="A314" s="12"/>
      <c r="B314" s="11"/>
      <c r="D314" s="10"/>
      <c r="E314" s="9"/>
      <c r="F314" s="8"/>
      <c r="G314" s="8"/>
      <c r="H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s="7" customFormat="1" x14ac:dyDescent="0.2">
      <c r="A315" s="12"/>
      <c r="B315" s="11"/>
      <c r="D315" s="10"/>
      <c r="E315" s="9"/>
      <c r="F315" s="8"/>
      <c r="G315" s="8"/>
      <c r="H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s="7" customFormat="1" x14ac:dyDescent="0.2">
      <c r="A316" s="12"/>
      <c r="B316" s="11"/>
      <c r="D316" s="10"/>
      <c r="E316" s="9"/>
      <c r="F316" s="8"/>
      <c r="G316" s="8"/>
      <c r="H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s="7" customFormat="1" x14ac:dyDescent="0.2">
      <c r="A317" s="12"/>
      <c r="B317" s="11"/>
      <c r="D317" s="10"/>
      <c r="E317" s="9"/>
      <c r="F317" s="8"/>
      <c r="G317" s="8"/>
      <c r="H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s="7" customFormat="1" x14ac:dyDescent="0.2">
      <c r="A318" s="12"/>
      <c r="B318" s="11"/>
      <c r="D318" s="10"/>
      <c r="E318" s="9"/>
      <c r="F318" s="8"/>
      <c r="G318" s="8"/>
      <c r="H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s="7" customFormat="1" x14ac:dyDescent="0.2">
      <c r="A319" s="12"/>
      <c r="B319" s="11"/>
      <c r="D319" s="10"/>
      <c r="E319" s="9"/>
      <c r="F319" s="8"/>
      <c r="G319" s="8"/>
      <c r="H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s="7" customFormat="1" x14ac:dyDescent="0.2">
      <c r="A320" s="12"/>
      <c r="B320" s="11"/>
      <c r="D320" s="10"/>
      <c r="E320" s="9"/>
      <c r="F320" s="8"/>
      <c r="G320" s="8"/>
      <c r="H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s="7" customFormat="1" x14ac:dyDescent="0.2">
      <c r="A321" s="12"/>
      <c r="B321" s="11"/>
      <c r="D321" s="10"/>
      <c r="E321" s="9"/>
      <c r="F321" s="8"/>
      <c r="G321" s="8"/>
      <c r="H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s="7" customFormat="1" x14ac:dyDescent="0.2">
      <c r="A322" s="12"/>
      <c r="B322" s="11"/>
      <c r="D322" s="10"/>
      <c r="E322" s="9"/>
      <c r="F322" s="8"/>
      <c r="G322" s="8"/>
      <c r="H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s="7" customFormat="1" x14ac:dyDescent="0.2">
      <c r="A323" s="12"/>
      <c r="B323" s="11"/>
      <c r="D323" s="10"/>
      <c r="E323" s="9"/>
      <c r="F323" s="8"/>
      <c r="G323" s="8"/>
      <c r="H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s="7" customFormat="1" x14ac:dyDescent="0.2">
      <c r="A324" s="12"/>
      <c r="B324" s="11"/>
      <c r="D324" s="10"/>
      <c r="E324" s="9"/>
      <c r="F324" s="8"/>
      <c r="G324" s="8"/>
      <c r="H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s="7" customFormat="1" x14ac:dyDescent="0.2">
      <c r="A325" s="12"/>
      <c r="B325" s="11"/>
      <c r="D325" s="10"/>
      <c r="E325" s="9"/>
      <c r="F325" s="8"/>
      <c r="G325" s="8"/>
      <c r="H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s="7" customFormat="1" x14ac:dyDescent="0.2">
      <c r="A326" s="12"/>
      <c r="B326" s="11"/>
      <c r="D326" s="10"/>
      <c r="E326" s="9"/>
      <c r="F326" s="8"/>
      <c r="G326" s="8"/>
      <c r="H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s="7" customFormat="1" x14ac:dyDescent="0.2">
      <c r="A327" s="12"/>
      <c r="B327" s="11"/>
      <c r="D327" s="10"/>
      <c r="E327" s="9"/>
      <c r="F327" s="8"/>
      <c r="G327" s="8"/>
      <c r="H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s="7" customFormat="1" x14ac:dyDescent="0.2">
      <c r="A328" s="12"/>
      <c r="B328" s="11"/>
      <c r="D328" s="10"/>
      <c r="E328" s="9"/>
      <c r="F328" s="8"/>
      <c r="G328" s="8"/>
      <c r="H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s="7" customFormat="1" x14ac:dyDescent="0.2">
      <c r="A329" s="12"/>
      <c r="B329" s="11"/>
      <c r="D329" s="10"/>
      <c r="E329" s="9"/>
      <c r="F329" s="8"/>
      <c r="G329" s="8"/>
      <c r="H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s="7" customFormat="1" x14ac:dyDescent="0.2">
      <c r="A330" s="12"/>
      <c r="B330" s="11"/>
      <c r="D330" s="10"/>
      <c r="E330" s="9"/>
      <c r="F330" s="8"/>
      <c r="G330" s="8"/>
      <c r="H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s="7" customFormat="1" x14ac:dyDescent="0.2">
      <c r="A331" s="12"/>
      <c r="B331" s="11"/>
      <c r="D331" s="10"/>
      <c r="E331" s="9"/>
      <c r="F331" s="8"/>
      <c r="G331" s="8"/>
      <c r="H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s="7" customFormat="1" x14ac:dyDescent="0.2">
      <c r="A332" s="12"/>
      <c r="B332" s="11"/>
      <c r="D332" s="10"/>
      <c r="E332" s="9"/>
      <c r="F332" s="8"/>
      <c r="G332" s="8"/>
      <c r="H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s="7" customFormat="1" x14ac:dyDescent="0.2">
      <c r="A333" s="12"/>
      <c r="B333" s="11"/>
      <c r="D333" s="10"/>
      <c r="E333" s="9"/>
      <c r="F333" s="8"/>
      <c r="G333" s="8"/>
      <c r="H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s="7" customFormat="1" x14ac:dyDescent="0.2">
      <c r="A334" s="12"/>
      <c r="B334" s="11"/>
      <c r="D334" s="10"/>
      <c r="E334" s="9"/>
      <c r="F334" s="8"/>
      <c r="G334" s="8"/>
      <c r="H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s="7" customFormat="1" x14ac:dyDescent="0.2">
      <c r="A335" s="12"/>
      <c r="B335" s="11"/>
      <c r="D335" s="10"/>
      <c r="E335" s="9"/>
      <c r="F335" s="8"/>
      <c r="G335" s="8"/>
      <c r="H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s="7" customFormat="1" x14ac:dyDescent="0.2">
      <c r="A336" s="12"/>
      <c r="B336" s="11"/>
      <c r="D336" s="10"/>
      <c r="E336" s="9"/>
      <c r="F336" s="8"/>
      <c r="G336" s="8"/>
      <c r="H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s="7" customFormat="1" x14ac:dyDescent="0.2">
      <c r="A337" s="12"/>
      <c r="B337" s="11"/>
      <c r="D337" s="10"/>
      <c r="E337" s="9"/>
      <c r="F337" s="8"/>
      <c r="G337" s="8"/>
      <c r="H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s="7" customFormat="1" x14ac:dyDescent="0.2">
      <c r="A338" s="12"/>
      <c r="B338" s="11"/>
      <c r="D338" s="10"/>
      <c r="E338" s="9"/>
      <c r="F338" s="8"/>
      <c r="G338" s="8"/>
      <c r="H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s="7" customFormat="1" x14ac:dyDescent="0.2">
      <c r="A339" s="12"/>
      <c r="B339" s="11"/>
      <c r="D339" s="10"/>
      <c r="E339" s="9"/>
      <c r="F339" s="8"/>
      <c r="G339" s="8"/>
      <c r="H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s="7" customFormat="1" x14ac:dyDescent="0.2">
      <c r="A340" s="12"/>
      <c r="B340" s="11"/>
      <c r="D340" s="10"/>
      <c r="E340" s="9"/>
      <c r="F340" s="8"/>
      <c r="G340" s="8"/>
      <c r="H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s="7" customFormat="1" x14ac:dyDescent="0.2">
      <c r="A341" s="12"/>
      <c r="B341" s="11"/>
      <c r="D341" s="10"/>
      <c r="E341" s="9"/>
      <c r="F341" s="8"/>
      <c r="G341" s="8"/>
      <c r="H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s="7" customFormat="1" x14ac:dyDescent="0.2">
      <c r="A342" s="12"/>
      <c r="B342" s="11"/>
      <c r="D342" s="10"/>
      <c r="E342" s="9"/>
      <c r="F342" s="8"/>
      <c r="G342" s="8"/>
      <c r="H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s="7" customFormat="1" x14ac:dyDescent="0.2">
      <c r="A343" s="12"/>
      <c r="B343" s="11"/>
      <c r="D343" s="10"/>
      <c r="E343" s="9"/>
      <c r="F343" s="8"/>
      <c r="G343" s="8"/>
      <c r="H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s="7" customFormat="1" x14ac:dyDescent="0.2">
      <c r="A344" s="12"/>
      <c r="B344" s="11"/>
      <c r="D344" s="10"/>
      <c r="E344" s="9"/>
      <c r="F344" s="8"/>
      <c r="G344" s="8"/>
      <c r="H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s="7" customFormat="1" x14ac:dyDescent="0.2">
      <c r="A345" s="12"/>
      <c r="B345" s="11"/>
      <c r="D345" s="10"/>
      <c r="E345" s="9"/>
      <c r="F345" s="8"/>
      <c r="G345" s="8"/>
      <c r="H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s="7" customFormat="1" x14ac:dyDescent="0.2">
      <c r="A346" s="12"/>
      <c r="B346" s="11"/>
      <c r="D346" s="10"/>
      <c r="E346" s="9"/>
      <c r="F346" s="8"/>
      <c r="G346" s="8"/>
      <c r="H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s="7" customFormat="1" x14ac:dyDescent="0.2">
      <c r="A347" s="12"/>
      <c r="B347" s="11"/>
      <c r="D347" s="10"/>
      <c r="E347" s="9"/>
      <c r="F347" s="8"/>
      <c r="G347" s="8"/>
      <c r="H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s="7" customFormat="1" x14ac:dyDescent="0.2">
      <c r="A348" s="12"/>
      <c r="B348" s="11"/>
      <c r="D348" s="10"/>
      <c r="E348" s="9"/>
      <c r="F348" s="8"/>
      <c r="G348" s="8"/>
      <c r="H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s="7" customFormat="1" x14ac:dyDescent="0.2">
      <c r="A349" s="12"/>
      <c r="B349" s="11"/>
      <c r="D349" s="10"/>
      <c r="E349" s="9"/>
      <c r="F349" s="8"/>
      <c r="G349" s="8"/>
      <c r="H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s="7" customFormat="1" x14ac:dyDescent="0.2">
      <c r="A350" s="12"/>
      <c r="B350" s="11"/>
      <c r="D350" s="10"/>
      <c r="E350" s="9"/>
      <c r="F350" s="8"/>
      <c r="G350" s="8"/>
      <c r="H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s="7" customFormat="1" x14ac:dyDescent="0.2">
      <c r="A351" s="12"/>
      <c r="B351" s="11"/>
      <c r="D351" s="10"/>
      <c r="E351" s="9"/>
      <c r="F351" s="8"/>
      <c r="G351" s="8"/>
      <c r="H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s="7" customFormat="1" x14ac:dyDescent="0.2">
      <c r="A352" s="12"/>
      <c r="B352" s="11"/>
      <c r="D352" s="10"/>
      <c r="E352" s="9"/>
      <c r="F352" s="8"/>
      <c r="G352" s="8"/>
      <c r="H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s="7" customFormat="1" x14ac:dyDescent="0.2">
      <c r="A353" s="12"/>
      <c r="B353" s="11"/>
      <c r="D353" s="10"/>
      <c r="E353" s="9"/>
      <c r="F353" s="8"/>
      <c r="G353" s="8"/>
      <c r="H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s="7" customFormat="1" x14ac:dyDescent="0.2">
      <c r="A354" s="12"/>
      <c r="B354" s="11"/>
      <c r="D354" s="10"/>
      <c r="E354" s="9"/>
      <c r="F354" s="8"/>
      <c r="G354" s="8"/>
      <c r="H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s="7" customFormat="1" x14ac:dyDescent="0.2">
      <c r="A355" s="12"/>
      <c r="B355" s="11"/>
      <c r="D355" s="10"/>
      <c r="E355" s="9"/>
      <c r="F355" s="8"/>
      <c r="G355" s="8"/>
      <c r="H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s="7" customFormat="1" x14ac:dyDescent="0.2">
      <c r="A356" s="12"/>
      <c r="B356" s="11"/>
      <c r="D356" s="10"/>
      <c r="E356" s="9"/>
      <c r="F356" s="8"/>
      <c r="G356" s="8"/>
      <c r="H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s="7" customFormat="1" x14ac:dyDescent="0.2">
      <c r="A357" s="12"/>
      <c r="B357" s="11"/>
      <c r="D357" s="10"/>
      <c r="E357" s="9"/>
      <c r="F357" s="8"/>
      <c r="G357" s="8"/>
      <c r="H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s="7" customFormat="1" x14ac:dyDescent="0.2">
      <c r="A358" s="12"/>
      <c r="B358" s="11"/>
      <c r="D358" s="10"/>
      <c r="E358" s="9"/>
      <c r="F358" s="8"/>
      <c r="G358" s="8"/>
      <c r="H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s="7" customFormat="1" x14ac:dyDescent="0.2">
      <c r="A359" s="12"/>
      <c r="B359" s="11"/>
      <c r="D359" s="10"/>
      <c r="E359" s="9"/>
      <c r="F359" s="8"/>
      <c r="G359" s="8"/>
      <c r="H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s="7" customFormat="1" x14ac:dyDescent="0.2">
      <c r="A360" s="12"/>
      <c r="B360" s="11"/>
      <c r="D360" s="10"/>
      <c r="E360" s="9"/>
      <c r="F360" s="8"/>
      <c r="G360" s="8"/>
      <c r="H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s="7" customFormat="1" x14ac:dyDescent="0.2">
      <c r="A361" s="12"/>
      <c r="B361" s="11"/>
      <c r="D361" s="10"/>
      <c r="E361" s="9"/>
      <c r="F361" s="8"/>
      <c r="G361" s="8"/>
      <c r="H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s="7" customFormat="1" x14ac:dyDescent="0.2">
      <c r="A362" s="12"/>
      <c r="B362" s="11"/>
      <c r="D362" s="10"/>
      <c r="E362" s="9"/>
      <c r="F362" s="8"/>
      <c r="G362" s="8"/>
      <c r="H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s="7" customFormat="1" x14ac:dyDescent="0.2">
      <c r="A363" s="12"/>
      <c r="B363" s="11"/>
      <c r="D363" s="10"/>
      <c r="E363" s="9"/>
      <c r="F363" s="8"/>
      <c r="G363" s="8"/>
      <c r="H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s="7" customFormat="1" x14ac:dyDescent="0.2">
      <c r="A364" s="12"/>
      <c r="B364" s="11"/>
      <c r="D364" s="10"/>
      <c r="E364" s="9"/>
      <c r="F364" s="8"/>
      <c r="G364" s="8"/>
      <c r="H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s="7" customFormat="1" x14ac:dyDescent="0.2">
      <c r="A365" s="12"/>
      <c r="B365" s="11"/>
      <c r="D365" s="10"/>
      <c r="E365" s="9"/>
      <c r="F365" s="8"/>
      <c r="G365" s="8"/>
      <c r="H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s="7" customFormat="1" x14ac:dyDescent="0.2">
      <c r="A366" s="12"/>
      <c r="B366" s="11"/>
      <c r="D366" s="10"/>
      <c r="E366" s="9"/>
      <c r="F366" s="8"/>
      <c r="G366" s="8"/>
      <c r="H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s="7" customFormat="1" x14ac:dyDescent="0.2">
      <c r="A367" s="12"/>
      <c r="B367" s="11"/>
      <c r="D367" s="10"/>
      <c r="E367" s="9"/>
      <c r="F367" s="8"/>
      <c r="G367" s="8"/>
      <c r="H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s="7" customFormat="1" x14ac:dyDescent="0.2">
      <c r="A368" s="12"/>
      <c r="B368" s="11"/>
      <c r="D368" s="10"/>
      <c r="E368" s="9"/>
      <c r="F368" s="8"/>
      <c r="G368" s="8"/>
      <c r="H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s="7" customFormat="1" x14ac:dyDescent="0.2">
      <c r="A369" s="12"/>
      <c r="B369" s="11"/>
      <c r="D369" s="10"/>
      <c r="E369" s="9"/>
      <c r="F369" s="8"/>
      <c r="G369" s="8"/>
      <c r="H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s="7" customFormat="1" x14ac:dyDescent="0.2">
      <c r="A370" s="12"/>
      <c r="B370" s="11"/>
      <c r="D370" s="10"/>
      <c r="E370" s="9"/>
      <c r="F370" s="8"/>
      <c r="G370" s="8"/>
      <c r="H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s="7" customFormat="1" x14ac:dyDescent="0.2">
      <c r="A371" s="12"/>
      <c r="B371" s="11"/>
      <c r="D371" s="10"/>
      <c r="E371" s="9"/>
      <c r="F371" s="8"/>
      <c r="G371" s="8"/>
      <c r="H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s="7" customFormat="1" x14ac:dyDescent="0.2">
      <c r="A372" s="12"/>
      <c r="B372" s="11"/>
      <c r="D372" s="10"/>
      <c r="E372" s="9"/>
      <c r="F372" s="8"/>
      <c r="G372" s="8"/>
      <c r="H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s="7" customFormat="1" x14ac:dyDescent="0.2">
      <c r="A373" s="12"/>
      <c r="B373" s="11"/>
      <c r="D373" s="10"/>
      <c r="E373" s="9"/>
      <c r="F373" s="8"/>
      <c r="G373" s="8"/>
      <c r="H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s="7" customFormat="1" x14ac:dyDescent="0.2">
      <c r="A374" s="12"/>
      <c r="B374" s="11"/>
      <c r="D374" s="10"/>
      <c r="E374" s="9"/>
      <c r="F374" s="8"/>
      <c r="G374" s="8"/>
      <c r="H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s="7" customFormat="1" x14ac:dyDescent="0.2">
      <c r="A375" s="12"/>
      <c r="B375" s="11"/>
      <c r="D375" s="10"/>
      <c r="E375" s="9"/>
      <c r="F375" s="8"/>
      <c r="G375" s="8"/>
      <c r="H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s="7" customFormat="1" x14ac:dyDescent="0.2">
      <c r="A376" s="12"/>
      <c r="B376" s="11"/>
      <c r="D376" s="10"/>
      <c r="E376" s="9"/>
      <c r="F376" s="8"/>
      <c r="G376" s="8"/>
      <c r="H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s="7" customFormat="1" x14ac:dyDescent="0.2">
      <c r="A377" s="12"/>
      <c r="B377" s="11"/>
      <c r="D377" s="10"/>
      <c r="E377" s="9"/>
      <c r="F377" s="8"/>
      <c r="G377" s="8"/>
      <c r="H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s="7" customFormat="1" x14ac:dyDescent="0.2">
      <c r="A378" s="12"/>
      <c r="B378" s="11"/>
      <c r="D378" s="10"/>
      <c r="E378" s="9"/>
      <c r="F378" s="8"/>
      <c r="G378" s="8"/>
      <c r="H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s="7" customFormat="1" x14ac:dyDescent="0.2">
      <c r="A379" s="12"/>
      <c r="B379" s="11"/>
      <c r="D379" s="10"/>
      <c r="E379" s="9"/>
      <c r="F379" s="8"/>
      <c r="G379" s="8"/>
      <c r="H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s="7" customFormat="1" x14ac:dyDescent="0.2">
      <c r="A380" s="12"/>
      <c r="B380" s="11"/>
      <c r="D380" s="10"/>
      <c r="E380" s="9"/>
      <c r="F380" s="8"/>
      <c r="G380" s="8"/>
      <c r="H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s="7" customFormat="1" x14ac:dyDescent="0.2">
      <c r="A381" s="12"/>
      <c r="B381" s="11"/>
      <c r="D381" s="10"/>
      <c r="E381" s="9"/>
      <c r="F381" s="8"/>
      <c r="G381" s="8"/>
      <c r="H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s="7" customFormat="1" x14ac:dyDescent="0.2">
      <c r="A382" s="12"/>
      <c r="B382" s="11"/>
      <c r="D382" s="10"/>
      <c r="E382" s="9"/>
      <c r="F382" s="8"/>
      <c r="G382" s="8"/>
      <c r="H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s="7" customFormat="1" x14ac:dyDescent="0.2">
      <c r="A383" s="12"/>
      <c r="B383" s="11"/>
      <c r="D383" s="10"/>
      <c r="E383" s="9"/>
      <c r="F383" s="8"/>
      <c r="G383" s="8"/>
      <c r="H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s="7" customFormat="1" x14ac:dyDescent="0.2">
      <c r="A384" s="12"/>
      <c r="B384" s="11"/>
      <c r="D384" s="10"/>
      <c r="E384" s="9"/>
      <c r="F384" s="8"/>
      <c r="G384" s="8"/>
      <c r="H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s="7" customFormat="1" x14ac:dyDescent="0.2">
      <c r="A385" s="12"/>
      <c r="B385" s="11"/>
      <c r="D385" s="10"/>
      <c r="E385" s="9"/>
      <c r="F385" s="8"/>
      <c r="G385" s="8"/>
      <c r="H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s="7" customFormat="1" x14ac:dyDescent="0.2">
      <c r="A386" s="12"/>
      <c r="B386" s="11"/>
      <c r="D386" s="10"/>
      <c r="E386" s="9"/>
      <c r="F386" s="8"/>
      <c r="G386" s="8"/>
      <c r="H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s="7" customFormat="1" x14ac:dyDescent="0.2">
      <c r="A387" s="12"/>
      <c r="B387" s="11"/>
      <c r="D387" s="10"/>
      <c r="E387" s="9"/>
      <c r="F387" s="8"/>
      <c r="G387" s="8"/>
      <c r="H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s="7" customFormat="1" x14ac:dyDescent="0.2">
      <c r="A388" s="12"/>
      <c r="B388" s="11"/>
      <c r="D388" s="10"/>
      <c r="E388" s="9"/>
      <c r="F388" s="8"/>
      <c r="G388" s="8"/>
      <c r="H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s="7" customFormat="1" x14ac:dyDescent="0.2">
      <c r="A389" s="12"/>
      <c r="B389" s="11"/>
      <c r="D389" s="10"/>
      <c r="E389" s="9"/>
      <c r="F389" s="8"/>
      <c r="G389" s="8"/>
      <c r="H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s="7" customFormat="1" x14ac:dyDescent="0.2">
      <c r="A390" s="12"/>
      <c r="B390" s="11"/>
      <c r="D390" s="10"/>
      <c r="E390" s="9"/>
      <c r="F390" s="8"/>
      <c r="G390" s="8"/>
      <c r="H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s="7" customFormat="1" x14ac:dyDescent="0.2">
      <c r="A391" s="12"/>
      <c r="B391" s="11"/>
      <c r="D391" s="10"/>
      <c r="E391" s="9"/>
      <c r="F391" s="8"/>
      <c r="G391" s="8"/>
      <c r="H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s="7" customFormat="1" x14ac:dyDescent="0.2">
      <c r="A392" s="12"/>
      <c r="B392" s="11"/>
      <c r="D392" s="10"/>
      <c r="E392" s="9"/>
      <c r="F392" s="8"/>
      <c r="G392" s="8"/>
      <c r="H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s="7" customFormat="1" x14ac:dyDescent="0.2">
      <c r="A393" s="12"/>
      <c r="B393" s="11"/>
      <c r="D393" s="10"/>
      <c r="E393" s="9"/>
      <c r="F393" s="8"/>
      <c r="G393" s="8"/>
      <c r="H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s="7" customFormat="1" x14ac:dyDescent="0.2">
      <c r="A394" s="12"/>
      <c r="B394" s="11"/>
      <c r="D394" s="10"/>
      <c r="E394" s="9"/>
      <c r="F394" s="8"/>
      <c r="G394" s="8"/>
      <c r="H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s="7" customFormat="1" x14ac:dyDescent="0.2">
      <c r="A395" s="12"/>
      <c r="B395" s="11"/>
      <c r="D395" s="10"/>
      <c r="E395" s="9"/>
      <c r="F395" s="8"/>
      <c r="G395" s="8"/>
      <c r="H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s="7" customFormat="1" x14ac:dyDescent="0.2">
      <c r="A396" s="12"/>
      <c r="B396" s="11"/>
      <c r="D396" s="10"/>
      <c r="E396" s="9"/>
      <c r="F396" s="8"/>
      <c r="G396" s="8"/>
      <c r="H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s="7" customFormat="1" x14ac:dyDescent="0.2">
      <c r="A397" s="12"/>
      <c r="B397" s="11"/>
      <c r="D397" s="10"/>
      <c r="E397" s="9"/>
      <c r="F397" s="8"/>
      <c r="G397" s="8"/>
      <c r="H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s="7" customFormat="1" x14ac:dyDescent="0.2">
      <c r="A398" s="12"/>
      <c r="B398" s="11"/>
      <c r="D398" s="10"/>
      <c r="E398" s="9"/>
      <c r="F398" s="8"/>
      <c r="G398" s="8"/>
      <c r="H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s="7" customFormat="1" x14ac:dyDescent="0.2">
      <c r="A399" s="12"/>
      <c r="B399" s="11"/>
      <c r="D399" s="10"/>
      <c r="E399" s="9"/>
      <c r="F399" s="8"/>
      <c r="G399" s="8"/>
      <c r="H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s="7" customFormat="1" x14ac:dyDescent="0.2">
      <c r="A400" s="12"/>
      <c r="B400" s="11"/>
      <c r="D400" s="10"/>
      <c r="E400" s="9"/>
      <c r="F400" s="8"/>
      <c r="G400" s="8"/>
      <c r="H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s="7" customFormat="1" x14ac:dyDescent="0.2">
      <c r="A401" s="12"/>
      <c r="B401" s="11"/>
      <c r="D401" s="10"/>
      <c r="E401" s="9"/>
      <c r="F401" s="8"/>
      <c r="G401" s="8"/>
      <c r="H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s="7" customFormat="1" x14ac:dyDescent="0.2">
      <c r="A402" s="12"/>
      <c r="B402" s="11"/>
      <c r="D402" s="10"/>
      <c r="E402" s="9"/>
      <c r="F402" s="8"/>
      <c r="G402" s="8"/>
      <c r="H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s="7" customFormat="1" x14ac:dyDescent="0.2">
      <c r="A403" s="12"/>
      <c r="B403" s="11"/>
      <c r="D403" s="10"/>
      <c r="E403" s="9"/>
      <c r="F403" s="8"/>
      <c r="G403" s="8"/>
      <c r="H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s="7" customFormat="1" x14ac:dyDescent="0.2">
      <c r="A404" s="12"/>
      <c r="B404" s="11"/>
      <c r="D404" s="10"/>
      <c r="E404" s="9"/>
      <c r="F404" s="8"/>
      <c r="G404" s="8"/>
      <c r="H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s="7" customFormat="1" x14ac:dyDescent="0.2">
      <c r="A405" s="12"/>
      <c r="B405" s="11"/>
      <c r="D405" s="10"/>
      <c r="E405" s="9"/>
      <c r="F405" s="8"/>
      <c r="G405" s="8"/>
      <c r="H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s="7" customFormat="1" x14ac:dyDescent="0.2">
      <c r="A406" s="12"/>
      <c r="B406" s="11"/>
      <c r="D406" s="10"/>
      <c r="E406" s="9"/>
      <c r="F406" s="8"/>
      <c r="G406" s="8"/>
      <c r="H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s="7" customFormat="1" x14ac:dyDescent="0.2">
      <c r="A407" s="12"/>
      <c r="B407" s="11"/>
      <c r="D407" s="10"/>
      <c r="E407" s="9"/>
      <c r="F407" s="8"/>
      <c r="G407" s="8"/>
      <c r="H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s="7" customFormat="1" x14ac:dyDescent="0.2">
      <c r="A408" s="12"/>
      <c r="B408" s="11"/>
      <c r="D408" s="10"/>
      <c r="E408" s="9"/>
      <c r="F408" s="8"/>
      <c r="G408" s="8"/>
      <c r="H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s="7" customFormat="1" x14ac:dyDescent="0.2">
      <c r="A409" s="12"/>
      <c r="B409" s="11"/>
      <c r="D409" s="10"/>
      <c r="E409" s="9"/>
      <c r="F409" s="8"/>
      <c r="G409" s="8"/>
      <c r="H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s="7" customFormat="1" x14ac:dyDescent="0.2">
      <c r="A410" s="12"/>
      <c r="B410" s="11"/>
      <c r="D410" s="10"/>
      <c r="E410" s="9"/>
      <c r="F410" s="8"/>
      <c r="G410" s="8"/>
      <c r="H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s="7" customFormat="1" x14ac:dyDescent="0.2">
      <c r="A411" s="12"/>
      <c r="B411" s="11"/>
      <c r="D411" s="10"/>
      <c r="E411" s="9"/>
      <c r="F411" s="8"/>
      <c r="G411" s="8"/>
      <c r="H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s="7" customFormat="1" x14ac:dyDescent="0.2">
      <c r="A412" s="12"/>
      <c r="B412" s="11"/>
      <c r="D412" s="10"/>
      <c r="E412" s="9"/>
      <c r="F412" s="8"/>
      <c r="G412" s="8"/>
      <c r="H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s="7" customFormat="1" x14ac:dyDescent="0.2">
      <c r="A413" s="12"/>
      <c r="B413" s="11"/>
      <c r="D413" s="10"/>
      <c r="E413" s="9"/>
      <c r="F413" s="8"/>
      <c r="G413" s="8"/>
      <c r="H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s="7" customFormat="1" x14ac:dyDescent="0.2">
      <c r="A414" s="12"/>
      <c r="B414" s="11"/>
      <c r="D414" s="10"/>
      <c r="E414" s="9"/>
      <c r="F414" s="8"/>
      <c r="G414" s="8"/>
      <c r="H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s="7" customFormat="1" x14ac:dyDescent="0.2">
      <c r="A415" s="12"/>
      <c r="B415" s="11"/>
      <c r="D415" s="10"/>
      <c r="E415" s="9"/>
      <c r="F415" s="8"/>
      <c r="G415" s="8"/>
      <c r="H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s="7" customFormat="1" x14ac:dyDescent="0.2">
      <c r="A416" s="12"/>
      <c r="B416" s="11"/>
      <c r="D416" s="10"/>
      <c r="E416" s="9"/>
      <c r="F416" s="8"/>
      <c r="G416" s="8"/>
      <c r="H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s="7" customFormat="1" x14ac:dyDescent="0.2">
      <c r="A417" s="12"/>
      <c r="B417" s="11"/>
      <c r="D417" s="10"/>
      <c r="E417" s="9"/>
      <c r="F417" s="8"/>
      <c r="G417" s="8"/>
      <c r="H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s="7" customFormat="1" x14ac:dyDescent="0.2">
      <c r="A418" s="12"/>
      <c r="B418" s="11"/>
      <c r="D418" s="10"/>
      <c r="E418" s="9"/>
      <c r="F418" s="8"/>
      <c r="G418" s="8"/>
      <c r="H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s="7" customFormat="1" x14ac:dyDescent="0.2">
      <c r="A419" s="12"/>
      <c r="B419" s="11"/>
      <c r="D419" s="10"/>
      <c r="E419" s="9"/>
      <c r="F419" s="8"/>
      <c r="G419" s="8"/>
      <c r="H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s="7" customFormat="1" x14ac:dyDescent="0.2">
      <c r="A420" s="12"/>
      <c r="B420" s="11"/>
      <c r="D420" s="10"/>
      <c r="E420" s="9"/>
      <c r="F420" s="8"/>
      <c r="G420" s="8"/>
      <c r="H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s="7" customFormat="1" x14ac:dyDescent="0.2">
      <c r="A421" s="12"/>
      <c r="B421" s="11"/>
      <c r="D421" s="10"/>
      <c r="E421" s="9"/>
      <c r="F421" s="8"/>
      <c r="G421" s="8"/>
      <c r="H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s="7" customFormat="1" x14ac:dyDescent="0.2">
      <c r="A422" s="12"/>
      <c r="B422" s="11"/>
      <c r="D422" s="10"/>
      <c r="E422" s="9"/>
      <c r="F422" s="8"/>
      <c r="G422" s="8"/>
      <c r="H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s="7" customFormat="1" x14ac:dyDescent="0.2">
      <c r="A423" s="12"/>
      <c r="B423" s="11"/>
      <c r="D423" s="10"/>
      <c r="E423" s="9"/>
      <c r="F423" s="8"/>
      <c r="G423" s="8"/>
      <c r="H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s="7" customFormat="1" x14ac:dyDescent="0.2">
      <c r="A424" s="12"/>
      <c r="B424" s="11"/>
      <c r="D424" s="10"/>
      <c r="E424" s="9"/>
      <c r="F424" s="8"/>
      <c r="G424" s="8"/>
      <c r="H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s="7" customFormat="1" x14ac:dyDescent="0.2">
      <c r="A425" s="12"/>
      <c r="B425" s="11"/>
      <c r="D425" s="10"/>
      <c r="E425" s="9"/>
      <c r="F425" s="8"/>
      <c r="G425" s="8"/>
      <c r="H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s="7" customFormat="1" x14ac:dyDescent="0.2">
      <c r="A426" s="12"/>
      <c r="B426" s="11"/>
      <c r="D426" s="10"/>
      <c r="E426" s="9"/>
      <c r="F426" s="8"/>
      <c r="G426" s="8"/>
      <c r="H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s="7" customFormat="1" x14ac:dyDescent="0.2">
      <c r="A427" s="12"/>
      <c r="B427" s="11"/>
      <c r="D427" s="10"/>
      <c r="E427" s="9"/>
      <c r="F427" s="8"/>
      <c r="G427" s="8"/>
      <c r="H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s="7" customFormat="1" x14ac:dyDescent="0.2">
      <c r="A428" s="12"/>
      <c r="B428" s="11"/>
      <c r="D428" s="10"/>
      <c r="E428" s="9"/>
      <c r="F428" s="8"/>
      <c r="G428" s="8"/>
      <c r="H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s="7" customFormat="1" x14ac:dyDescent="0.2">
      <c r="A429" s="12"/>
      <c r="B429" s="11"/>
      <c r="D429" s="10"/>
      <c r="E429" s="9"/>
      <c r="F429" s="8"/>
      <c r="G429" s="8"/>
      <c r="H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s="7" customFormat="1" x14ac:dyDescent="0.2">
      <c r="A430" s="12"/>
      <c r="B430" s="11"/>
      <c r="D430" s="10"/>
      <c r="E430" s="9"/>
      <c r="F430" s="8"/>
      <c r="G430" s="8"/>
      <c r="H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s="7" customFormat="1" x14ac:dyDescent="0.2">
      <c r="A431" s="12"/>
      <c r="B431" s="11"/>
      <c r="D431" s="10"/>
      <c r="E431" s="9"/>
      <c r="F431" s="8"/>
      <c r="G431" s="8"/>
      <c r="H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s="7" customFormat="1" x14ac:dyDescent="0.2">
      <c r="A432" s="12"/>
      <c r="B432" s="11"/>
      <c r="D432" s="10"/>
      <c r="E432" s="9"/>
      <c r="F432" s="8"/>
      <c r="G432" s="8"/>
      <c r="H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s="7" customFormat="1" x14ac:dyDescent="0.2">
      <c r="A433" s="12"/>
      <c r="B433" s="11"/>
      <c r="D433" s="10"/>
      <c r="E433" s="9"/>
      <c r="F433" s="8"/>
      <c r="G433" s="8"/>
      <c r="H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s="7" customFormat="1" x14ac:dyDescent="0.2">
      <c r="A434" s="12"/>
      <c r="B434" s="11"/>
      <c r="D434" s="10"/>
      <c r="E434" s="9"/>
      <c r="F434" s="8"/>
      <c r="G434" s="8"/>
      <c r="H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s="7" customFormat="1" x14ac:dyDescent="0.2">
      <c r="A435" s="12"/>
      <c r="B435" s="11"/>
      <c r="D435" s="10"/>
      <c r="E435" s="9"/>
      <c r="F435" s="8"/>
      <c r="G435" s="8"/>
      <c r="H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s="7" customFormat="1" x14ac:dyDescent="0.2">
      <c r="A436" s="12"/>
      <c r="B436" s="11"/>
      <c r="D436" s="10"/>
      <c r="E436" s="9"/>
      <c r="F436" s="8"/>
      <c r="G436" s="8"/>
      <c r="H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s="7" customFormat="1" x14ac:dyDescent="0.2">
      <c r="A437" s="12"/>
      <c r="B437" s="11"/>
      <c r="D437" s="10"/>
      <c r="E437" s="9"/>
      <c r="F437" s="8"/>
      <c r="G437" s="8"/>
      <c r="H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s="7" customFormat="1" x14ac:dyDescent="0.2">
      <c r="A438" s="12"/>
      <c r="B438" s="11"/>
      <c r="D438" s="10"/>
      <c r="E438" s="9"/>
      <c r="F438" s="8"/>
      <c r="G438" s="8"/>
      <c r="H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s="7" customFormat="1" x14ac:dyDescent="0.2">
      <c r="A439" s="12"/>
      <c r="B439" s="11"/>
      <c r="D439" s="10"/>
      <c r="E439" s="9"/>
      <c r="F439" s="8"/>
      <c r="G439" s="8"/>
      <c r="H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s="7" customFormat="1" x14ac:dyDescent="0.2">
      <c r="A440" s="12"/>
      <c r="B440" s="11"/>
      <c r="D440" s="10"/>
      <c r="E440" s="9"/>
      <c r="F440" s="8"/>
      <c r="G440" s="8"/>
      <c r="H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s="7" customFormat="1" x14ac:dyDescent="0.2">
      <c r="A441" s="12"/>
      <c r="B441" s="11"/>
      <c r="D441" s="10"/>
      <c r="E441" s="9"/>
      <c r="F441" s="8"/>
      <c r="G441" s="8"/>
      <c r="H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s="7" customFormat="1" x14ac:dyDescent="0.2">
      <c r="A442" s="12"/>
      <c r="B442" s="11"/>
      <c r="D442" s="10"/>
      <c r="E442" s="9"/>
      <c r="F442" s="8"/>
      <c r="G442" s="8"/>
      <c r="H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s="7" customFormat="1" x14ac:dyDescent="0.2">
      <c r="A443" s="12"/>
      <c r="B443" s="11"/>
      <c r="D443" s="10"/>
      <c r="E443" s="9"/>
      <c r="F443" s="8"/>
      <c r="G443" s="8"/>
      <c r="H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s="7" customFormat="1" x14ac:dyDescent="0.2">
      <c r="A444" s="12"/>
      <c r="B444" s="11"/>
      <c r="D444" s="10"/>
      <c r="E444" s="9"/>
      <c r="F444" s="8"/>
      <c r="G444" s="8"/>
      <c r="H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s="7" customFormat="1" x14ac:dyDescent="0.2">
      <c r="A445" s="12"/>
      <c r="B445" s="11"/>
      <c r="D445" s="10"/>
      <c r="E445" s="9"/>
      <c r="F445" s="8"/>
      <c r="G445" s="8"/>
      <c r="H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s="7" customFormat="1" x14ac:dyDescent="0.2">
      <c r="A446" s="12"/>
      <c r="B446" s="11"/>
      <c r="D446" s="10"/>
      <c r="E446" s="9"/>
      <c r="F446" s="8"/>
      <c r="G446" s="8"/>
      <c r="H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s="7" customFormat="1" x14ac:dyDescent="0.2">
      <c r="A447" s="12"/>
      <c r="B447" s="11"/>
      <c r="D447" s="10"/>
      <c r="E447" s="9"/>
      <c r="F447" s="8"/>
      <c r="G447" s="8"/>
      <c r="H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s="7" customFormat="1" x14ac:dyDescent="0.2">
      <c r="A448" s="12"/>
      <c r="B448" s="11"/>
      <c r="D448" s="10"/>
      <c r="E448" s="9"/>
      <c r="F448" s="8"/>
      <c r="G448" s="8"/>
      <c r="H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s="7" customFormat="1" x14ac:dyDescent="0.2">
      <c r="A449" s="12"/>
      <c r="B449" s="11"/>
      <c r="D449" s="10"/>
      <c r="E449" s="9"/>
      <c r="F449" s="8"/>
      <c r="G449" s="8"/>
      <c r="H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s="7" customFormat="1" x14ac:dyDescent="0.2">
      <c r="A450" s="12"/>
      <c r="B450" s="11"/>
      <c r="D450" s="10"/>
      <c r="E450" s="9"/>
      <c r="F450" s="8"/>
      <c r="G450" s="8"/>
      <c r="H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s="7" customFormat="1" x14ac:dyDescent="0.2">
      <c r="A451" s="12"/>
      <c r="B451" s="11"/>
      <c r="D451" s="10"/>
      <c r="E451" s="9"/>
      <c r="F451" s="8"/>
      <c r="G451" s="8"/>
      <c r="H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s="7" customFormat="1" x14ac:dyDescent="0.2">
      <c r="A452" s="12"/>
      <c r="B452" s="11"/>
      <c r="D452" s="10"/>
      <c r="E452" s="9"/>
      <c r="F452" s="8"/>
      <c r="G452" s="8"/>
      <c r="H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s="7" customFormat="1" x14ac:dyDescent="0.2">
      <c r="A453" s="12"/>
      <c r="B453" s="11"/>
      <c r="D453" s="10"/>
      <c r="E453" s="9"/>
      <c r="F453" s="8"/>
      <c r="G453" s="8"/>
      <c r="H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s="7" customFormat="1" x14ac:dyDescent="0.2">
      <c r="A454" s="12"/>
      <c r="B454" s="11"/>
      <c r="D454" s="10"/>
      <c r="E454" s="9"/>
      <c r="F454" s="8"/>
      <c r="G454" s="8"/>
      <c r="H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s="7" customFormat="1" x14ac:dyDescent="0.2">
      <c r="A455" s="12"/>
      <c r="B455" s="11"/>
      <c r="D455" s="10"/>
      <c r="E455" s="9"/>
      <c r="F455" s="8"/>
      <c r="G455" s="8"/>
      <c r="H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s="7" customFormat="1" x14ac:dyDescent="0.2">
      <c r="A456" s="12"/>
      <c r="B456" s="11"/>
      <c r="D456" s="10"/>
      <c r="E456" s="9"/>
      <c r="F456" s="8"/>
      <c r="G456" s="8"/>
      <c r="H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s="7" customFormat="1" x14ac:dyDescent="0.2">
      <c r="A457" s="12"/>
      <c r="B457" s="11"/>
      <c r="D457" s="10"/>
      <c r="E457" s="9"/>
      <c r="F457" s="8"/>
      <c r="G457" s="8"/>
      <c r="H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s="7" customFormat="1" x14ac:dyDescent="0.2">
      <c r="A458" s="12"/>
      <c r="B458" s="11"/>
      <c r="D458" s="10"/>
      <c r="E458" s="9"/>
      <c r="F458" s="8"/>
      <c r="G458" s="8"/>
      <c r="H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s="7" customFormat="1" x14ac:dyDescent="0.2">
      <c r="A459" s="12"/>
      <c r="B459" s="11"/>
      <c r="D459" s="10"/>
      <c r="E459" s="9"/>
      <c r="F459" s="8"/>
      <c r="G459" s="8"/>
      <c r="H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s="7" customFormat="1" x14ac:dyDescent="0.2">
      <c r="A460" s="12"/>
      <c r="B460" s="11"/>
      <c r="D460" s="10"/>
      <c r="E460" s="9"/>
      <c r="F460" s="8"/>
      <c r="G460" s="8"/>
      <c r="H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s="7" customFormat="1" x14ac:dyDescent="0.2">
      <c r="A461" s="12"/>
      <c r="B461" s="11"/>
      <c r="D461" s="10"/>
      <c r="E461" s="9"/>
      <c r="F461" s="8"/>
      <c r="G461" s="8"/>
      <c r="H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s="7" customFormat="1" x14ac:dyDescent="0.2">
      <c r="A462" s="12"/>
      <c r="B462" s="11"/>
      <c r="D462" s="10"/>
      <c r="E462" s="9"/>
      <c r="F462" s="8"/>
      <c r="G462" s="8"/>
      <c r="H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s="7" customFormat="1" x14ac:dyDescent="0.2">
      <c r="A463" s="12"/>
      <c r="B463" s="11"/>
      <c r="D463" s="10"/>
      <c r="E463" s="9"/>
      <c r="F463" s="8"/>
      <c r="G463" s="8"/>
      <c r="H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s="7" customFormat="1" x14ac:dyDescent="0.2">
      <c r="A464" s="12"/>
      <c r="B464" s="11"/>
      <c r="D464" s="10"/>
      <c r="E464" s="9"/>
      <c r="F464" s="8"/>
      <c r="G464" s="8"/>
      <c r="H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s="7" customFormat="1" x14ac:dyDescent="0.2">
      <c r="A465" s="12"/>
      <c r="B465" s="11"/>
      <c r="D465" s="10"/>
      <c r="E465" s="9"/>
      <c r="F465" s="8"/>
      <c r="G465" s="8"/>
      <c r="H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s="7" customFormat="1" x14ac:dyDescent="0.2">
      <c r="A466" s="12"/>
      <c r="B466" s="11"/>
      <c r="D466" s="10"/>
      <c r="E466" s="9"/>
      <c r="F466" s="8"/>
      <c r="G466" s="8"/>
      <c r="H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s="7" customFormat="1" x14ac:dyDescent="0.2">
      <c r="A467" s="12"/>
      <c r="B467" s="11"/>
      <c r="D467" s="10"/>
      <c r="E467" s="9"/>
      <c r="F467" s="8"/>
      <c r="G467" s="8"/>
      <c r="H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s="7" customFormat="1" x14ac:dyDescent="0.2">
      <c r="A468" s="12"/>
      <c r="B468" s="11"/>
      <c r="D468" s="10"/>
      <c r="E468" s="9"/>
      <c r="F468" s="8"/>
      <c r="G468" s="8"/>
      <c r="H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s="7" customFormat="1" x14ac:dyDescent="0.2">
      <c r="A469" s="12"/>
      <c r="B469" s="11"/>
      <c r="D469" s="10"/>
      <c r="E469" s="9"/>
      <c r="F469" s="8"/>
      <c r="G469" s="8"/>
      <c r="H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s="7" customFormat="1" x14ac:dyDescent="0.2">
      <c r="A470" s="12"/>
      <c r="B470" s="11"/>
      <c r="D470" s="10"/>
      <c r="E470" s="9"/>
      <c r="F470" s="8"/>
      <c r="G470" s="8"/>
      <c r="H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s="7" customFormat="1" x14ac:dyDescent="0.2">
      <c r="A471" s="12"/>
      <c r="B471" s="11"/>
      <c r="D471" s="10"/>
      <c r="E471" s="9"/>
      <c r="F471" s="8"/>
      <c r="G471" s="8"/>
      <c r="H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s="7" customFormat="1" x14ac:dyDescent="0.2">
      <c r="A472" s="12"/>
      <c r="B472" s="11"/>
      <c r="D472" s="10"/>
      <c r="E472" s="9"/>
      <c r="F472" s="8"/>
      <c r="G472" s="8"/>
      <c r="H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s="7" customFormat="1" x14ac:dyDescent="0.2">
      <c r="A473" s="12"/>
      <c r="B473" s="11"/>
      <c r="D473" s="10"/>
      <c r="E473" s="9"/>
      <c r="F473" s="8"/>
      <c r="G473" s="8"/>
      <c r="H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s="7" customFormat="1" x14ac:dyDescent="0.2">
      <c r="A474" s="12"/>
      <c r="B474" s="11"/>
      <c r="D474" s="10"/>
      <c r="E474" s="9"/>
      <c r="F474" s="8"/>
      <c r="G474" s="8"/>
      <c r="H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s="7" customFormat="1" x14ac:dyDescent="0.2">
      <c r="A475" s="12"/>
      <c r="B475" s="11"/>
      <c r="D475" s="10"/>
      <c r="E475" s="9"/>
      <c r="F475" s="8"/>
      <c r="G475" s="8"/>
      <c r="H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s="7" customFormat="1" x14ac:dyDescent="0.2">
      <c r="A476" s="12"/>
      <c r="B476" s="11"/>
      <c r="D476" s="10"/>
      <c r="E476" s="9"/>
      <c r="F476" s="8"/>
      <c r="G476" s="8"/>
      <c r="H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s="7" customFormat="1" x14ac:dyDescent="0.2">
      <c r="A477" s="12"/>
      <c r="B477" s="11"/>
      <c r="D477" s="10"/>
      <c r="E477" s="9"/>
      <c r="F477" s="8"/>
      <c r="G477" s="8"/>
      <c r="H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s="7" customFormat="1" x14ac:dyDescent="0.2">
      <c r="A478" s="12"/>
      <c r="B478" s="11"/>
      <c r="D478" s="10"/>
      <c r="E478" s="9"/>
      <c r="F478" s="8"/>
      <c r="G478" s="8"/>
      <c r="H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s="7" customFormat="1" x14ac:dyDescent="0.2">
      <c r="A479" s="12"/>
      <c r="B479" s="11"/>
      <c r="D479" s="10"/>
      <c r="E479" s="9"/>
      <c r="F479" s="8"/>
      <c r="G479" s="8"/>
      <c r="H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s="7" customFormat="1" x14ac:dyDescent="0.2">
      <c r="A480" s="12"/>
      <c r="B480" s="11"/>
      <c r="D480" s="10"/>
      <c r="E480" s="9"/>
      <c r="F480" s="8"/>
      <c r="G480" s="8"/>
      <c r="H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s="7" customFormat="1" x14ac:dyDescent="0.2">
      <c r="A481" s="12"/>
      <c r="B481" s="11"/>
      <c r="D481" s="10"/>
      <c r="E481" s="9"/>
      <c r="F481" s="8"/>
      <c r="G481" s="8"/>
      <c r="H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s="7" customFormat="1" x14ac:dyDescent="0.2">
      <c r="A482" s="12"/>
      <c r="B482" s="11"/>
      <c r="D482" s="10"/>
      <c r="E482" s="9"/>
      <c r="F482" s="8"/>
      <c r="G482" s="8"/>
      <c r="H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s="7" customFormat="1" x14ac:dyDescent="0.2">
      <c r="A483" s="12"/>
      <c r="B483" s="11"/>
      <c r="D483" s="10"/>
      <c r="E483" s="9"/>
      <c r="F483" s="8"/>
      <c r="G483" s="8"/>
      <c r="H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s="7" customFormat="1" x14ac:dyDescent="0.2">
      <c r="A484" s="12"/>
      <c r="B484" s="11"/>
      <c r="D484" s="10"/>
      <c r="E484" s="9"/>
      <c r="F484" s="8"/>
      <c r="G484" s="8"/>
      <c r="H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s="7" customFormat="1" x14ac:dyDescent="0.2">
      <c r="A485" s="12"/>
      <c r="B485" s="11"/>
      <c r="D485" s="10"/>
      <c r="E485" s="9"/>
      <c r="F485" s="8"/>
      <c r="G485" s="8"/>
      <c r="H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s="7" customFormat="1" x14ac:dyDescent="0.2">
      <c r="A486" s="12"/>
      <c r="B486" s="11"/>
      <c r="D486" s="10"/>
      <c r="E486" s="9"/>
      <c r="F486" s="8"/>
      <c r="G486" s="8"/>
      <c r="H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s="7" customFormat="1" x14ac:dyDescent="0.2">
      <c r="A487" s="12"/>
      <c r="B487" s="11"/>
      <c r="D487" s="10"/>
      <c r="E487" s="9"/>
      <c r="F487" s="8"/>
      <c r="G487" s="8"/>
      <c r="H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s="7" customFormat="1" x14ac:dyDescent="0.2">
      <c r="A488" s="12"/>
      <c r="B488" s="11"/>
      <c r="D488" s="10"/>
      <c r="E488" s="9"/>
      <c r="F488" s="8"/>
      <c r="G488" s="8"/>
      <c r="H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s="7" customFormat="1" x14ac:dyDescent="0.2">
      <c r="A489" s="12"/>
      <c r="B489" s="11"/>
      <c r="D489" s="10"/>
      <c r="E489" s="9"/>
      <c r="F489" s="8"/>
      <c r="G489" s="8"/>
      <c r="H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s="7" customFormat="1" x14ac:dyDescent="0.2">
      <c r="A490" s="12"/>
      <c r="B490" s="11"/>
      <c r="D490" s="10"/>
      <c r="E490" s="9"/>
      <c r="F490" s="8"/>
      <c r="G490" s="8"/>
      <c r="H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s="7" customFormat="1" x14ac:dyDescent="0.2">
      <c r="A491" s="12"/>
      <c r="B491" s="11"/>
      <c r="D491" s="10"/>
      <c r="E491" s="9"/>
      <c r="F491" s="8"/>
      <c r="G491" s="8"/>
      <c r="H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s="7" customFormat="1" x14ac:dyDescent="0.2">
      <c r="A492" s="12"/>
      <c r="B492" s="11"/>
      <c r="D492" s="10"/>
      <c r="E492" s="9"/>
      <c r="F492" s="8"/>
      <c r="G492" s="8"/>
      <c r="H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s="7" customFormat="1" x14ac:dyDescent="0.2">
      <c r="A493" s="12"/>
      <c r="B493" s="11"/>
      <c r="D493" s="10"/>
      <c r="E493" s="9"/>
      <c r="F493" s="8"/>
      <c r="G493" s="8"/>
      <c r="H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s="7" customFormat="1" x14ac:dyDescent="0.2">
      <c r="A494" s="12"/>
      <c r="B494" s="11"/>
      <c r="D494" s="10"/>
      <c r="E494" s="9"/>
      <c r="F494" s="8"/>
      <c r="G494" s="8"/>
      <c r="H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s="7" customFormat="1" x14ac:dyDescent="0.2">
      <c r="A495" s="12"/>
      <c r="B495" s="11"/>
      <c r="D495" s="10"/>
      <c r="E495" s="9"/>
      <c r="F495" s="8"/>
      <c r="G495" s="8"/>
      <c r="H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s="7" customFormat="1" x14ac:dyDescent="0.2">
      <c r="A496" s="12"/>
      <c r="B496" s="11"/>
      <c r="D496" s="10"/>
      <c r="E496" s="9"/>
      <c r="F496" s="8"/>
      <c r="G496" s="8"/>
      <c r="H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s="7" customFormat="1" x14ac:dyDescent="0.2">
      <c r="A497" s="12"/>
      <c r="B497" s="11"/>
      <c r="D497" s="10"/>
      <c r="E497" s="9"/>
      <c r="F497" s="8"/>
      <c r="G497" s="8"/>
      <c r="H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s="7" customFormat="1" x14ac:dyDescent="0.2">
      <c r="A498" s="12"/>
      <c r="B498" s="11"/>
      <c r="D498" s="10"/>
      <c r="E498" s="9"/>
      <c r="F498" s="8"/>
      <c r="G498" s="8"/>
      <c r="H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s="7" customFormat="1" x14ac:dyDescent="0.2">
      <c r="A499" s="12"/>
      <c r="B499" s="11"/>
      <c r="D499" s="10"/>
      <c r="E499" s="9"/>
      <c r="F499" s="8"/>
      <c r="G499" s="8"/>
      <c r="H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s="7" customFormat="1" x14ac:dyDescent="0.2">
      <c r="A500" s="12"/>
      <c r="B500" s="11"/>
      <c r="D500" s="10"/>
      <c r="E500" s="9"/>
      <c r="F500" s="8"/>
      <c r="G500" s="8"/>
      <c r="H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s="7" customFormat="1" x14ac:dyDescent="0.2">
      <c r="A501" s="12"/>
      <c r="B501" s="11"/>
      <c r="D501" s="10"/>
      <c r="E501" s="9"/>
      <c r="F501" s="8"/>
      <c r="G501" s="8"/>
      <c r="H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s="7" customFormat="1" x14ac:dyDescent="0.2">
      <c r="A502" s="12"/>
      <c r="B502" s="11"/>
      <c r="D502" s="10"/>
      <c r="E502" s="9"/>
      <c r="F502" s="8"/>
      <c r="G502" s="8"/>
      <c r="H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s="7" customFormat="1" x14ac:dyDescent="0.2">
      <c r="A503" s="12"/>
      <c r="B503" s="11"/>
      <c r="D503" s="10"/>
      <c r="E503" s="9"/>
      <c r="F503" s="8"/>
      <c r="G503" s="8"/>
      <c r="H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s="7" customFormat="1" x14ac:dyDescent="0.2">
      <c r="A504" s="12"/>
      <c r="B504" s="11"/>
      <c r="D504" s="10"/>
      <c r="E504" s="9"/>
      <c r="F504" s="8"/>
      <c r="G504" s="8"/>
      <c r="H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s="7" customFormat="1" x14ac:dyDescent="0.2">
      <c r="A505" s="12"/>
      <c r="B505" s="11"/>
      <c r="D505" s="10"/>
      <c r="E505" s="9"/>
      <c r="F505" s="8"/>
      <c r="G505" s="8"/>
      <c r="H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s="7" customFormat="1" x14ac:dyDescent="0.2">
      <c r="A506" s="12"/>
      <c r="B506" s="11"/>
      <c r="D506" s="10"/>
      <c r="E506" s="9"/>
      <c r="F506" s="8"/>
      <c r="G506" s="8"/>
      <c r="H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s="7" customFormat="1" x14ac:dyDescent="0.2">
      <c r="A507" s="12"/>
      <c r="B507" s="11"/>
      <c r="D507" s="10"/>
      <c r="E507" s="9"/>
      <c r="F507" s="8"/>
      <c r="G507" s="8"/>
      <c r="H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s="7" customFormat="1" x14ac:dyDescent="0.2">
      <c r="A508" s="12"/>
      <c r="B508" s="11"/>
      <c r="D508" s="10"/>
      <c r="E508" s="9"/>
      <c r="F508" s="8"/>
      <c r="G508" s="8"/>
      <c r="H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s="7" customFormat="1" x14ac:dyDescent="0.2">
      <c r="A509" s="12"/>
      <c r="B509" s="11"/>
      <c r="D509" s="10"/>
      <c r="E509" s="9"/>
      <c r="F509" s="8"/>
      <c r="G509" s="8"/>
      <c r="H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s="7" customFormat="1" x14ac:dyDescent="0.2">
      <c r="A510" s="12"/>
      <c r="B510" s="11"/>
      <c r="D510" s="10"/>
      <c r="E510" s="9"/>
      <c r="F510" s="8"/>
      <c r="G510" s="8"/>
      <c r="H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s="7" customFormat="1" x14ac:dyDescent="0.2">
      <c r="A511" s="12"/>
      <c r="B511" s="11"/>
      <c r="D511" s="10"/>
      <c r="E511" s="9"/>
      <c r="F511" s="8"/>
      <c r="G511" s="8"/>
      <c r="H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s="7" customFormat="1" x14ac:dyDescent="0.2">
      <c r="A512" s="12"/>
      <c r="B512" s="11"/>
      <c r="D512" s="10"/>
      <c r="E512" s="9"/>
      <c r="F512" s="8"/>
      <c r="G512" s="8"/>
      <c r="H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s="7" customFormat="1" x14ac:dyDescent="0.2">
      <c r="A513" s="12"/>
      <c r="B513" s="11"/>
      <c r="D513" s="10"/>
      <c r="E513" s="9"/>
      <c r="F513" s="8"/>
      <c r="G513" s="8"/>
      <c r="H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s="7" customFormat="1" x14ac:dyDescent="0.2">
      <c r="A514" s="12"/>
      <c r="B514" s="11"/>
      <c r="D514" s="10"/>
      <c r="E514" s="9"/>
      <c r="F514" s="8"/>
      <c r="G514" s="8"/>
      <c r="H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s="7" customFormat="1" x14ac:dyDescent="0.2">
      <c r="A515" s="12"/>
      <c r="B515" s="11"/>
      <c r="D515" s="10"/>
      <c r="E515" s="9"/>
      <c r="F515" s="8"/>
      <c r="G515" s="8"/>
      <c r="H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s="7" customFormat="1" x14ac:dyDescent="0.2">
      <c r="A516" s="12"/>
      <c r="B516" s="11"/>
      <c r="D516" s="10"/>
      <c r="E516" s="9"/>
      <c r="F516" s="8"/>
      <c r="G516" s="8"/>
      <c r="H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s="7" customFormat="1" x14ac:dyDescent="0.2">
      <c r="A517" s="12"/>
      <c r="B517" s="11"/>
      <c r="D517" s="10"/>
      <c r="E517" s="9"/>
      <c r="F517" s="8"/>
      <c r="G517" s="8"/>
      <c r="H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s="7" customFormat="1" x14ac:dyDescent="0.2">
      <c r="A518" s="12"/>
      <c r="B518" s="11"/>
      <c r="D518" s="10"/>
      <c r="E518" s="9"/>
      <c r="F518" s="8"/>
      <c r="G518" s="8"/>
      <c r="H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s="7" customFormat="1" x14ac:dyDescent="0.2">
      <c r="A519" s="12"/>
      <c r="B519" s="11"/>
      <c r="D519" s="10"/>
      <c r="E519" s="9"/>
      <c r="F519" s="8"/>
      <c r="G519" s="8"/>
      <c r="H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s="7" customFormat="1" x14ac:dyDescent="0.2">
      <c r="A520" s="12"/>
      <c r="B520" s="11"/>
      <c r="D520" s="10"/>
      <c r="E520" s="9"/>
      <c r="F520" s="8"/>
      <c r="G520" s="8"/>
      <c r="H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s="7" customFormat="1" x14ac:dyDescent="0.2">
      <c r="A521" s="12"/>
      <c r="B521" s="11"/>
      <c r="D521" s="10"/>
      <c r="E521" s="9"/>
      <c r="F521" s="8"/>
      <c r="G521" s="8"/>
      <c r="H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s="7" customFormat="1" x14ac:dyDescent="0.2">
      <c r="A522" s="12"/>
      <c r="B522" s="11"/>
      <c r="D522" s="10"/>
      <c r="E522" s="9"/>
      <c r="F522" s="8"/>
      <c r="G522" s="8"/>
      <c r="H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s="7" customFormat="1" x14ac:dyDescent="0.2">
      <c r="A523" s="12"/>
      <c r="B523" s="11"/>
      <c r="D523" s="10"/>
      <c r="E523" s="9"/>
      <c r="F523" s="8"/>
      <c r="G523" s="8"/>
      <c r="H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s="7" customFormat="1" x14ac:dyDescent="0.2">
      <c r="A524" s="12"/>
      <c r="B524" s="11"/>
      <c r="D524" s="10"/>
      <c r="E524" s="9"/>
      <c r="F524" s="8"/>
      <c r="G524" s="8"/>
      <c r="H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s="7" customFormat="1" x14ac:dyDescent="0.2">
      <c r="A525" s="12"/>
      <c r="B525" s="11"/>
      <c r="D525" s="10"/>
      <c r="E525" s="9"/>
      <c r="F525" s="8"/>
      <c r="G525" s="8"/>
      <c r="H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s="7" customFormat="1" x14ac:dyDescent="0.2">
      <c r="A526" s="12"/>
      <c r="B526" s="11"/>
      <c r="D526" s="10"/>
      <c r="E526" s="9"/>
      <c r="F526" s="8"/>
      <c r="G526" s="8"/>
      <c r="H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s="7" customFormat="1" x14ac:dyDescent="0.2">
      <c r="A527" s="12"/>
      <c r="B527" s="11"/>
      <c r="D527" s="10"/>
      <c r="E527" s="9"/>
      <c r="F527" s="8"/>
      <c r="G527" s="8"/>
      <c r="H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s="7" customFormat="1" x14ac:dyDescent="0.2">
      <c r="A528" s="12"/>
      <c r="B528" s="11"/>
      <c r="D528" s="10"/>
      <c r="E528" s="9"/>
      <c r="F528" s="8"/>
      <c r="G528" s="8"/>
      <c r="H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s="7" customFormat="1" x14ac:dyDescent="0.2">
      <c r="A529" s="12"/>
      <c r="B529" s="11"/>
      <c r="D529" s="10"/>
      <c r="E529" s="9"/>
      <c r="F529" s="8"/>
      <c r="G529" s="8"/>
      <c r="H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s="7" customFormat="1" x14ac:dyDescent="0.2">
      <c r="A530" s="12"/>
      <c r="B530" s="11"/>
      <c r="D530" s="10"/>
      <c r="E530" s="9"/>
      <c r="F530" s="8"/>
      <c r="G530" s="8"/>
      <c r="H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s="7" customFormat="1" x14ac:dyDescent="0.2">
      <c r="A531" s="12"/>
      <c r="B531" s="11"/>
      <c r="D531" s="10"/>
      <c r="E531" s="9"/>
      <c r="F531" s="8"/>
      <c r="G531" s="8"/>
      <c r="H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s="7" customFormat="1" x14ac:dyDescent="0.2">
      <c r="A532" s="12"/>
      <c r="B532" s="11"/>
      <c r="D532" s="10"/>
      <c r="E532" s="9"/>
      <c r="F532" s="8"/>
      <c r="G532" s="8"/>
      <c r="H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s="7" customFormat="1" x14ac:dyDescent="0.2">
      <c r="A533" s="12"/>
      <c r="B533" s="11"/>
      <c r="D533" s="10"/>
      <c r="E533" s="9"/>
      <c r="F533" s="8"/>
      <c r="G533" s="8"/>
      <c r="H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s="7" customFormat="1" x14ac:dyDescent="0.2">
      <c r="A534" s="12"/>
      <c r="B534" s="11"/>
      <c r="D534" s="10"/>
      <c r="E534" s="9"/>
      <c r="F534" s="8"/>
      <c r="G534" s="8"/>
      <c r="H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s="7" customFormat="1" x14ac:dyDescent="0.2">
      <c r="A535" s="12"/>
      <c r="B535" s="11"/>
      <c r="D535" s="10"/>
      <c r="E535" s="9"/>
      <c r="F535" s="8"/>
      <c r="G535" s="8"/>
      <c r="H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s="7" customFormat="1" x14ac:dyDescent="0.2">
      <c r="A536" s="12"/>
      <c r="B536" s="11"/>
      <c r="D536" s="10"/>
      <c r="E536" s="9"/>
      <c r="F536" s="8"/>
      <c r="G536" s="8"/>
      <c r="H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s="7" customFormat="1" x14ac:dyDescent="0.2">
      <c r="A537" s="12"/>
      <c r="B537" s="11"/>
      <c r="D537" s="10"/>
      <c r="E537" s="9"/>
      <c r="F537" s="8"/>
      <c r="G537" s="8"/>
      <c r="H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s="7" customFormat="1" x14ac:dyDescent="0.2">
      <c r="A538" s="12"/>
      <c r="B538" s="11"/>
      <c r="D538" s="10"/>
      <c r="E538" s="9"/>
      <c r="F538" s="8"/>
      <c r="G538" s="8"/>
      <c r="H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s="7" customFormat="1" x14ac:dyDescent="0.2">
      <c r="A539" s="12"/>
      <c r="B539" s="11"/>
      <c r="D539" s="10"/>
      <c r="E539" s="9"/>
      <c r="F539" s="8"/>
      <c r="G539" s="8"/>
      <c r="H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s="7" customFormat="1" x14ac:dyDescent="0.2">
      <c r="A540" s="12"/>
      <c r="B540" s="11"/>
      <c r="D540" s="10"/>
      <c r="E540" s="9"/>
      <c r="F540" s="8"/>
      <c r="G540" s="8"/>
      <c r="H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s="7" customFormat="1" x14ac:dyDescent="0.2">
      <c r="A541" s="12"/>
      <c r="B541" s="11"/>
      <c r="D541" s="10"/>
      <c r="E541" s="9"/>
      <c r="F541" s="8"/>
      <c r="G541" s="8"/>
      <c r="H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s="7" customFormat="1" x14ac:dyDescent="0.2">
      <c r="A542" s="12"/>
      <c r="B542" s="11"/>
      <c r="D542" s="10"/>
      <c r="E542" s="9"/>
      <c r="F542" s="8"/>
      <c r="G542" s="8"/>
      <c r="H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s="7" customFormat="1" x14ac:dyDescent="0.2">
      <c r="A543" s="12"/>
      <c r="B543" s="11"/>
      <c r="D543" s="10"/>
      <c r="E543" s="9"/>
      <c r="F543" s="8"/>
      <c r="G543" s="8"/>
      <c r="H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s="7" customFormat="1" x14ac:dyDescent="0.2">
      <c r="A544" s="12"/>
      <c r="B544" s="11"/>
      <c r="D544" s="10"/>
      <c r="E544" s="9"/>
      <c r="F544" s="8"/>
      <c r="G544" s="8"/>
      <c r="H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s="7" customFormat="1" x14ac:dyDescent="0.2">
      <c r="A545" s="12"/>
      <c r="B545" s="11"/>
      <c r="D545" s="10"/>
      <c r="E545" s="9"/>
      <c r="F545" s="8"/>
      <c r="G545" s="8"/>
      <c r="H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s="7" customFormat="1" x14ac:dyDescent="0.2">
      <c r="A546" s="12"/>
      <c r="B546" s="11"/>
      <c r="D546" s="10"/>
      <c r="E546" s="9"/>
      <c r="F546" s="8"/>
      <c r="G546" s="8"/>
      <c r="H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s="7" customFormat="1" x14ac:dyDescent="0.2">
      <c r="A547" s="12"/>
      <c r="B547" s="11"/>
      <c r="D547" s="10"/>
      <c r="E547" s="9"/>
      <c r="F547" s="8"/>
      <c r="G547" s="8"/>
      <c r="H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s="7" customFormat="1" x14ac:dyDescent="0.2">
      <c r="A548" s="12"/>
      <c r="B548" s="11"/>
      <c r="D548" s="10"/>
      <c r="E548" s="9"/>
      <c r="F548" s="8"/>
      <c r="G548" s="8"/>
      <c r="H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s="7" customFormat="1" x14ac:dyDescent="0.2">
      <c r="A549" s="12"/>
      <c r="B549" s="11"/>
      <c r="D549" s="10"/>
      <c r="E549" s="9"/>
      <c r="F549" s="8"/>
      <c r="G549" s="8"/>
      <c r="H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s="7" customFormat="1" x14ac:dyDescent="0.2">
      <c r="A550" s="12"/>
      <c r="B550" s="11"/>
      <c r="D550" s="10"/>
      <c r="E550" s="9"/>
      <c r="F550" s="8"/>
      <c r="G550" s="8"/>
      <c r="H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s="7" customFormat="1" x14ac:dyDescent="0.2">
      <c r="A551" s="12"/>
      <c r="B551" s="11"/>
      <c r="D551" s="10"/>
      <c r="E551" s="9"/>
      <c r="F551" s="8"/>
      <c r="G551" s="8"/>
      <c r="H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s="7" customFormat="1" x14ac:dyDescent="0.2">
      <c r="A552" s="12"/>
      <c r="B552" s="11"/>
      <c r="D552" s="10"/>
      <c r="E552" s="9"/>
      <c r="F552" s="8"/>
      <c r="G552" s="8"/>
      <c r="H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s="7" customFormat="1" x14ac:dyDescent="0.2">
      <c r="A553" s="12"/>
      <c r="B553" s="11"/>
      <c r="D553" s="10"/>
      <c r="E553" s="9"/>
      <c r="F553" s="8"/>
      <c r="G553" s="8"/>
      <c r="H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s="7" customFormat="1" x14ac:dyDescent="0.2">
      <c r="A554" s="12"/>
      <c r="B554" s="11"/>
      <c r="D554" s="10"/>
      <c r="E554" s="9"/>
      <c r="F554" s="8"/>
      <c r="G554" s="8"/>
      <c r="H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s="7" customFormat="1" x14ac:dyDescent="0.2">
      <c r="A555" s="12"/>
      <c r="B555" s="11"/>
      <c r="D555" s="10"/>
      <c r="E555" s="9"/>
      <c r="F555" s="8"/>
      <c r="G555" s="8"/>
      <c r="H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s="7" customFormat="1" x14ac:dyDescent="0.2">
      <c r="A556" s="12"/>
      <c r="B556" s="11"/>
      <c r="D556" s="10"/>
      <c r="E556" s="9"/>
      <c r="F556" s="8"/>
      <c r="G556" s="8"/>
      <c r="H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s="7" customFormat="1" x14ac:dyDescent="0.2">
      <c r="A557" s="12"/>
      <c r="B557" s="11"/>
      <c r="D557" s="10"/>
      <c r="E557" s="9"/>
      <c r="F557" s="8"/>
      <c r="G557" s="8"/>
      <c r="H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s="7" customFormat="1" x14ac:dyDescent="0.2">
      <c r="A558" s="12"/>
      <c r="B558" s="11"/>
      <c r="D558" s="10"/>
      <c r="E558" s="9"/>
      <c r="F558" s="8"/>
      <c r="G558" s="8"/>
      <c r="H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s="7" customFormat="1" x14ac:dyDescent="0.2">
      <c r="A559" s="12"/>
      <c r="B559" s="11"/>
      <c r="D559" s="10"/>
      <c r="E559" s="9"/>
      <c r="F559" s="8"/>
      <c r="G559" s="8"/>
      <c r="H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s="7" customFormat="1" x14ac:dyDescent="0.2">
      <c r="A560" s="12"/>
      <c r="B560" s="11"/>
      <c r="D560" s="10"/>
      <c r="E560" s="9"/>
      <c r="F560" s="8"/>
      <c r="G560" s="8"/>
      <c r="H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s="7" customFormat="1" x14ac:dyDescent="0.2">
      <c r="A561" s="12"/>
      <c r="B561" s="11"/>
      <c r="D561" s="10"/>
      <c r="E561" s="9"/>
      <c r="F561" s="8"/>
      <c r="G561" s="8"/>
      <c r="H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s="7" customFormat="1" x14ac:dyDescent="0.2">
      <c r="A562" s="12"/>
      <c r="B562" s="11"/>
      <c r="D562" s="10"/>
      <c r="E562" s="9"/>
      <c r="F562" s="8"/>
      <c r="G562" s="8"/>
      <c r="H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s="7" customFormat="1" x14ac:dyDescent="0.2">
      <c r="A563" s="12"/>
      <c r="B563" s="11"/>
      <c r="D563" s="10"/>
      <c r="E563" s="9"/>
      <c r="F563" s="8"/>
      <c r="G563" s="8"/>
      <c r="H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s="7" customFormat="1" x14ac:dyDescent="0.2">
      <c r="A564" s="12"/>
      <c r="B564" s="11"/>
      <c r="D564" s="10"/>
      <c r="E564" s="9"/>
      <c r="F564" s="8"/>
      <c r="G564" s="8"/>
      <c r="H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s="7" customFormat="1" x14ac:dyDescent="0.2">
      <c r="A565" s="12"/>
      <c r="B565" s="11"/>
      <c r="D565" s="10"/>
      <c r="E565" s="9"/>
      <c r="F565" s="8"/>
      <c r="G565" s="8"/>
      <c r="H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s="7" customFormat="1" x14ac:dyDescent="0.2">
      <c r="A566" s="12"/>
      <c r="B566" s="11"/>
      <c r="D566" s="10"/>
      <c r="E566" s="9"/>
      <c r="F566" s="8"/>
      <c r="G566" s="8"/>
      <c r="H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s="7" customFormat="1" x14ac:dyDescent="0.2">
      <c r="A567" s="12"/>
      <c r="B567" s="11"/>
      <c r="D567" s="10"/>
      <c r="E567" s="9"/>
      <c r="F567" s="8"/>
      <c r="G567" s="8"/>
      <c r="H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s="7" customFormat="1" x14ac:dyDescent="0.2">
      <c r="A568" s="12"/>
      <c r="B568" s="11"/>
      <c r="D568" s="10"/>
      <c r="E568" s="9"/>
      <c r="F568" s="8"/>
      <c r="G568" s="8"/>
      <c r="H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s="7" customFormat="1" x14ac:dyDescent="0.2">
      <c r="A569" s="12"/>
      <c r="B569" s="11"/>
      <c r="D569" s="10"/>
      <c r="E569" s="9"/>
      <c r="F569" s="8"/>
      <c r="G569" s="8"/>
      <c r="H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s="7" customFormat="1" x14ac:dyDescent="0.2">
      <c r="A570" s="12"/>
      <c r="B570" s="11"/>
      <c r="D570" s="10"/>
      <c r="E570" s="9"/>
      <c r="F570" s="8"/>
      <c r="G570" s="8"/>
      <c r="H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s="7" customFormat="1" x14ac:dyDescent="0.2">
      <c r="A571" s="12"/>
      <c r="B571" s="11"/>
      <c r="D571" s="10"/>
      <c r="E571" s="9"/>
      <c r="F571" s="8"/>
      <c r="G571" s="8"/>
      <c r="H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s="7" customFormat="1" x14ac:dyDescent="0.2">
      <c r="A572" s="12"/>
      <c r="B572" s="11"/>
      <c r="D572" s="10"/>
      <c r="E572" s="9"/>
      <c r="F572" s="8"/>
      <c r="G572" s="8"/>
      <c r="H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s="7" customFormat="1" x14ac:dyDescent="0.2">
      <c r="A573" s="12"/>
      <c r="B573" s="11"/>
      <c r="D573" s="10"/>
      <c r="E573" s="9"/>
      <c r="F573" s="8"/>
      <c r="G573" s="8"/>
      <c r="H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s="7" customFormat="1" x14ac:dyDescent="0.2">
      <c r="A574" s="12"/>
      <c r="B574" s="11"/>
      <c r="D574" s="10"/>
      <c r="E574" s="9"/>
      <c r="F574" s="8"/>
      <c r="G574" s="8"/>
      <c r="H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s="7" customFormat="1" x14ac:dyDescent="0.2">
      <c r="A575" s="12"/>
      <c r="B575" s="11"/>
      <c r="D575" s="10"/>
      <c r="E575" s="9"/>
      <c r="F575" s="8"/>
      <c r="G575" s="8"/>
      <c r="H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s="7" customFormat="1" x14ac:dyDescent="0.2">
      <c r="A576" s="12"/>
      <c r="B576" s="11"/>
      <c r="D576" s="10"/>
      <c r="E576" s="9"/>
      <c r="F576" s="8"/>
      <c r="G576" s="8"/>
      <c r="H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s="7" customFormat="1" x14ac:dyDescent="0.2">
      <c r="A577" s="12"/>
      <c r="B577" s="11"/>
      <c r="D577" s="10"/>
      <c r="E577" s="9"/>
      <c r="F577" s="8"/>
      <c r="G577" s="8"/>
      <c r="H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s="7" customFormat="1" x14ac:dyDescent="0.2">
      <c r="A578" s="12"/>
      <c r="B578" s="11"/>
      <c r="D578" s="10"/>
      <c r="E578" s="9"/>
      <c r="F578" s="8"/>
      <c r="G578" s="8"/>
      <c r="H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s="7" customFormat="1" x14ac:dyDescent="0.2">
      <c r="A579" s="12"/>
      <c r="B579" s="11"/>
      <c r="D579" s="10"/>
      <c r="E579" s="9"/>
      <c r="F579" s="8"/>
      <c r="G579" s="8"/>
      <c r="H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s="7" customFormat="1" x14ac:dyDescent="0.2">
      <c r="A580" s="12"/>
      <c r="B580" s="11"/>
      <c r="D580" s="10"/>
      <c r="E580" s="9"/>
      <c r="F580" s="8"/>
      <c r="G580" s="8"/>
      <c r="H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s="7" customFormat="1" x14ac:dyDescent="0.2">
      <c r="A581" s="12"/>
      <c r="B581" s="11"/>
      <c r="D581" s="10"/>
      <c r="E581" s="9"/>
      <c r="F581" s="8"/>
      <c r="G581" s="8"/>
      <c r="H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s="7" customFormat="1" x14ac:dyDescent="0.2">
      <c r="A582" s="12"/>
      <c r="B582" s="11"/>
      <c r="D582" s="10"/>
      <c r="E582" s="9"/>
      <c r="F582" s="8"/>
      <c r="G582" s="8"/>
      <c r="H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s="7" customFormat="1" x14ac:dyDescent="0.2">
      <c r="A583" s="12"/>
      <c r="B583" s="11"/>
      <c r="D583" s="10"/>
      <c r="E583" s="9"/>
      <c r="F583" s="8"/>
      <c r="G583" s="8"/>
      <c r="H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s="7" customFormat="1" x14ac:dyDescent="0.2">
      <c r="A584" s="12"/>
      <c r="B584" s="11"/>
      <c r="D584" s="10"/>
      <c r="E584" s="9"/>
      <c r="F584" s="8"/>
      <c r="G584" s="8"/>
      <c r="H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s="7" customFormat="1" x14ac:dyDescent="0.2">
      <c r="A585" s="12"/>
      <c r="B585" s="11"/>
      <c r="D585" s="10"/>
      <c r="E585" s="9"/>
      <c r="F585" s="8"/>
      <c r="G585" s="8"/>
      <c r="H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s="7" customFormat="1" x14ac:dyDescent="0.2">
      <c r="A586" s="12"/>
      <c r="B586" s="11"/>
      <c r="D586" s="10"/>
      <c r="E586" s="9"/>
      <c r="F586" s="8"/>
      <c r="G586" s="8"/>
      <c r="H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s="7" customFormat="1" x14ac:dyDescent="0.2">
      <c r="A587" s="12"/>
      <c r="B587" s="11"/>
      <c r="D587" s="10"/>
      <c r="E587" s="9"/>
      <c r="F587" s="8"/>
      <c r="G587" s="8"/>
      <c r="H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s="7" customFormat="1" x14ac:dyDescent="0.2">
      <c r="A588" s="12"/>
      <c r="B588" s="11"/>
      <c r="D588" s="10"/>
      <c r="E588" s="9"/>
      <c r="F588" s="8"/>
      <c r="G588" s="8"/>
      <c r="H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s="7" customFormat="1" x14ac:dyDescent="0.2">
      <c r="A589" s="12"/>
      <c r="B589" s="11"/>
      <c r="D589" s="10"/>
      <c r="E589" s="9"/>
      <c r="F589" s="8"/>
      <c r="G589" s="8"/>
      <c r="H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s="7" customFormat="1" x14ac:dyDescent="0.2">
      <c r="A590" s="12"/>
      <c r="B590" s="11"/>
      <c r="D590" s="10"/>
      <c r="E590" s="9"/>
      <c r="F590" s="8"/>
      <c r="G590" s="8"/>
      <c r="H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s="7" customFormat="1" x14ac:dyDescent="0.2">
      <c r="A591" s="12"/>
      <c r="B591" s="11"/>
      <c r="D591" s="10"/>
      <c r="E591" s="9"/>
      <c r="F591" s="8"/>
      <c r="G591" s="8"/>
      <c r="H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s="7" customFormat="1" x14ac:dyDescent="0.2">
      <c r="A592" s="12"/>
      <c r="B592" s="11"/>
      <c r="D592" s="10"/>
      <c r="E592" s="9"/>
      <c r="F592" s="8"/>
      <c r="G592" s="8"/>
      <c r="H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s="7" customFormat="1" x14ac:dyDescent="0.2">
      <c r="A593" s="12"/>
      <c r="B593" s="11"/>
      <c r="D593" s="10"/>
      <c r="E593" s="9"/>
      <c r="F593" s="8"/>
      <c r="G593" s="8"/>
      <c r="H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s="7" customFormat="1" x14ac:dyDescent="0.2">
      <c r="A594" s="12"/>
      <c r="B594" s="11"/>
      <c r="D594" s="10"/>
      <c r="E594" s="9"/>
      <c r="F594" s="8"/>
      <c r="G594" s="8"/>
      <c r="H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s="7" customFormat="1" x14ac:dyDescent="0.2">
      <c r="A595" s="12"/>
      <c r="B595" s="11"/>
      <c r="D595" s="10"/>
      <c r="E595" s="9"/>
      <c r="F595" s="8"/>
      <c r="G595" s="8"/>
      <c r="H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s="7" customFormat="1" x14ac:dyDescent="0.2">
      <c r="A596" s="12"/>
      <c r="B596" s="11"/>
      <c r="D596" s="10"/>
      <c r="E596" s="9"/>
      <c r="F596" s="8"/>
      <c r="G596" s="8"/>
      <c r="H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s="7" customFormat="1" x14ac:dyDescent="0.2">
      <c r="A597" s="12"/>
      <c r="B597" s="11"/>
      <c r="D597" s="10"/>
      <c r="E597" s="9"/>
      <c r="F597" s="8"/>
      <c r="G597" s="8"/>
      <c r="H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s="7" customFormat="1" x14ac:dyDescent="0.2">
      <c r="A598" s="12"/>
      <c r="B598" s="11"/>
      <c r="D598" s="10"/>
      <c r="E598" s="9"/>
      <c r="F598" s="8"/>
      <c r="G598" s="8"/>
      <c r="H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s="7" customFormat="1" x14ac:dyDescent="0.2">
      <c r="A599" s="12"/>
      <c r="B599" s="11"/>
      <c r="D599" s="10"/>
      <c r="E599" s="9"/>
      <c r="F599" s="8"/>
      <c r="G599" s="8"/>
      <c r="H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s="7" customFormat="1" x14ac:dyDescent="0.2">
      <c r="A600" s="12"/>
      <c r="B600" s="11"/>
      <c r="D600" s="10"/>
      <c r="E600" s="9"/>
      <c r="F600" s="8"/>
      <c r="G600" s="8"/>
      <c r="H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s="7" customFormat="1" x14ac:dyDescent="0.2">
      <c r="A601" s="12"/>
      <c r="B601" s="11"/>
      <c r="D601" s="10"/>
      <c r="E601" s="9"/>
      <c r="F601" s="8"/>
      <c r="G601" s="8"/>
      <c r="H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s="7" customFormat="1" x14ac:dyDescent="0.2">
      <c r="A602" s="12"/>
      <c r="B602" s="11"/>
      <c r="D602" s="10"/>
      <c r="E602" s="9"/>
      <c r="F602" s="8"/>
      <c r="G602" s="8"/>
      <c r="H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s="7" customFormat="1" x14ac:dyDescent="0.2">
      <c r="A603" s="12"/>
      <c r="B603" s="11"/>
      <c r="D603" s="10"/>
      <c r="E603" s="9"/>
      <c r="F603" s="8"/>
      <c r="G603" s="8"/>
      <c r="H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s="7" customFormat="1" x14ac:dyDescent="0.2">
      <c r="A604" s="12"/>
      <c r="B604" s="11"/>
      <c r="D604" s="10"/>
      <c r="E604" s="9"/>
      <c r="F604" s="8"/>
      <c r="G604" s="8"/>
      <c r="H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s="7" customFormat="1" x14ac:dyDescent="0.2">
      <c r="A605" s="12"/>
      <c r="B605" s="11"/>
      <c r="D605" s="10"/>
      <c r="E605" s="9"/>
      <c r="F605" s="8"/>
      <c r="G605" s="8"/>
      <c r="H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s="7" customFormat="1" x14ac:dyDescent="0.2">
      <c r="A606" s="12"/>
      <c r="B606" s="11"/>
      <c r="D606" s="10"/>
      <c r="E606" s="9"/>
      <c r="F606" s="8"/>
      <c r="G606" s="8"/>
      <c r="H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s="7" customFormat="1" x14ac:dyDescent="0.2">
      <c r="A607" s="12"/>
      <c r="B607" s="11"/>
      <c r="D607" s="10"/>
      <c r="E607" s="9"/>
      <c r="F607" s="8"/>
      <c r="G607" s="8"/>
      <c r="H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s="7" customFormat="1" x14ac:dyDescent="0.2">
      <c r="A608" s="12"/>
      <c r="B608" s="11"/>
      <c r="D608" s="10"/>
      <c r="E608" s="9"/>
      <c r="F608" s="8"/>
      <c r="G608" s="8"/>
      <c r="H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s="7" customFormat="1" x14ac:dyDescent="0.2">
      <c r="A609" s="12"/>
      <c r="B609" s="11"/>
      <c r="D609" s="10"/>
      <c r="E609" s="9"/>
      <c r="F609" s="8"/>
      <c r="G609" s="8"/>
      <c r="H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s="7" customFormat="1" x14ac:dyDescent="0.2">
      <c r="A610" s="12"/>
      <c r="B610" s="11"/>
      <c r="D610" s="10"/>
      <c r="E610" s="9"/>
      <c r="F610" s="8"/>
      <c r="G610" s="8"/>
      <c r="H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s="7" customFormat="1" x14ac:dyDescent="0.2">
      <c r="A611" s="12"/>
      <c r="B611" s="11"/>
      <c r="D611" s="10"/>
      <c r="E611" s="9"/>
      <c r="F611" s="8"/>
      <c r="G611" s="8"/>
      <c r="H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s="7" customFormat="1" x14ac:dyDescent="0.2">
      <c r="A612" s="12"/>
      <c r="B612" s="11"/>
      <c r="D612" s="10"/>
      <c r="E612" s="9"/>
      <c r="F612" s="8"/>
      <c r="G612" s="8"/>
      <c r="H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s="7" customFormat="1" x14ac:dyDescent="0.2">
      <c r="A613" s="12"/>
      <c r="B613" s="11"/>
      <c r="D613" s="10"/>
      <c r="E613" s="9"/>
      <c r="F613" s="8"/>
      <c r="G613" s="8"/>
      <c r="H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s="7" customFormat="1" x14ac:dyDescent="0.2">
      <c r="A614" s="12"/>
      <c r="B614" s="11"/>
      <c r="D614" s="10"/>
      <c r="E614" s="9"/>
      <c r="F614" s="8"/>
      <c r="G614" s="8"/>
      <c r="H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s="7" customFormat="1" x14ac:dyDescent="0.2">
      <c r="A615" s="12"/>
      <c r="B615" s="11"/>
      <c r="D615" s="10"/>
      <c r="E615" s="9"/>
      <c r="F615" s="8"/>
      <c r="G615" s="8"/>
      <c r="H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s="7" customFormat="1" x14ac:dyDescent="0.2">
      <c r="A616" s="12"/>
      <c r="B616" s="11"/>
      <c r="D616" s="10"/>
      <c r="E616" s="9"/>
      <c r="F616" s="8"/>
      <c r="G616" s="8"/>
      <c r="H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s="7" customFormat="1" x14ac:dyDescent="0.2">
      <c r="A617" s="12"/>
      <c r="B617" s="11"/>
      <c r="D617" s="10"/>
      <c r="E617" s="9"/>
      <c r="F617" s="8"/>
      <c r="G617" s="8"/>
      <c r="H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s="7" customFormat="1" x14ac:dyDescent="0.2">
      <c r="A618" s="12"/>
      <c r="B618" s="11"/>
      <c r="D618" s="10"/>
      <c r="E618" s="9"/>
      <c r="F618" s="8"/>
      <c r="G618" s="8"/>
      <c r="H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s="7" customFormat="1" x14ac:dyDescent="0.2">
      <c r="A619" s="12"/>
      <c r="B619" s="11"/>
      <c r="D619" s="10"/>
      <c r="E619" s="9"/>
      <c r="F619" s="8"/>
      <c r="G619" s="8"/>
      <c r="H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s="7" customFormat="1" x14ac:dyDescent="0.2">
      <c r="A620" s="12"/>
      <c r="B620" s="11"/>
      <c r="D620" s="10"/>
      <c r="E620" s="9"/>
      <c r="F620" s="8"/>
      <c r="G620" s="8"/>
      <c r="H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s="7" customFormat="1" x14ac:dyDescent="0.2">
      <c r="A621" s="12"/>
      <c r="B621" s="11"/>
      <c r="D621" s="10"/>
      <c r="E621" s="9"/>
      <c r="F621" s="8"/>
      <c r="G621" s="8"/>
      <c r="H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s="7" customFormat="1" x14ac:dyDescent="0.2">
      <c r="A622" s="12"/>
      <c r="B622" s="11"/>
      <c r="D622" s="10"/>
      <c r="E622" s="9"/>
      <c r="F622" s="8"/>
      <c r="G622" s="8"/>
      <c r="H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s="7" customFormat="1" x14ac:dyDescent="0.2">
      <c r="A623" s="12"/>
      <c r="B623" s="11"/>
      <c r="D623" s="10"/>
      <c r="E623" s="9"/>
      <c r="F623" s="8"/>
      <c r="G623" s="8"/>
      <c r="H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s="7" customFormat="1" x14ac:dyDescent="0.2">
      <c r="A624" s="12"/>
      <c r="B624" s="11"/>
      <c r="D624" s="10"/>
      <c r="E624" s="9"/>
      <c r="F624" s="8"/>
      <c r="G624" s="8"/>
      <c r="H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s="7" customFormat="1" x14ac:dyDescent="0.2">
      <c r="A625" s="12"/>
      <c r="B625" s="11"/>
      <c r="D625" s="10"/>
      <c r="E625" s="9"/>
      <c r="F625" s="8"/>
      <c r="G625" s="8"/>
      <c r="H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s="7" customFormat="1" x14ac:dyDescent="0.2">
      <c r="A626" s="12"/>
      <c r="B626" s="11"/>
      <c r="D626" s="10"/>
      <c r="E626" s="9"/>
      <c r="F626" s="8"/>
      <c r="G626" s="8"/>
      <c r="H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s="7" customFormat="1" x14ac:dyDescent="0.2">
      <c r="A627" s="12"/>
      <c r="B627" s="11"/>
      <c r="D627" s="10"/>
      <c r="E627" s="9"/>
      <c r="F627" s="8"/>
      <c r="G627" s="8"/>
      <c r="H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s="7" customFormat="1" x14ac:dyDescent="0.2">
      <c r="A628" s="12"/>
      <c r="B628" s="11"/>
      <c r="D628" s="10"/>
      <c r="E628" s="9"/>
      <c r="F628" s="8"/>
      <c r="G628" s="8"/>
      <c r="H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s="7" customFormat="1" x14ac:dyDescent="0.2">
      <c r="A629" s="12"/>
      <c r="B629" s="11"/>
      <c r="D629" s="10"/>
      <c r="E629" s="9"/>
      <c r="F629" s="8"/>
      <c r="G629" s="8"/>
      <c r="H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s="7" customFormat="1" x14ac:dyDescent="0.2">
      <c r="A630" s="12"/>
      <c r="B630" s="11"/>
      <c r="D630" s="10"/>
      <c r="E630" s="9"/>
      <c r="F630" s="8"/>
      <c r="G630" s="8"/>
      <c r="H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s="7" customFormat="1" x14ac:dyDescent="0.2">
      <c r="A631" s="12"/>
      <c r="B631" s="11"/>
      <c r="D631" s="10"/>
      <c r="E631" s="9"/>
      <c r="F631" s="8"/>
      <c r="G631" s="8"/>
      <c r="H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s="7" customFormat="1" x14ac:dyDescent="0.2">
      <c r="A632" s="12"/>
      <c r="B632" s="11"/>
      <c r="D632" s="10"/>
      <c r="E632" s="9"/>
      <c r="F632" s="8"/>
      <c r="G632" s="8"/>
      <c r="H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s="7" customFormat="1" x14ac:dyDescent="0.2">
      <c r="A633" s="12"/>
      <c r="B633" s="11"/>
      <c r="D633" s="10"/>
      <c r="E633" s="9"/>
      <c r="F633" s="8"/>
      <c r="G633" s="8"/>
      <c r="H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s="7" customFormat="1" x14ac:dyDescent="0.2">
      <c r="A634" s="12"/>
      <c r="B634" s="11"/>
      <c r="D634" s="10"/>
      <c r="E634" s="9"/>
      <c r="F634" s="8"/>
      <c r="G634" s="8"/>
      <c r="H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s="7" customFormat="1" x14ac:dyDescent="0.2">
      <c r="A635" s="12"/>
      <c r="B635" s="11"/>
      <c r="D635" s="10"/>
      <c r="E635" s="9"/>
      <c r="F635" s="8"/>
      <c r="G635" s="8"/>
      <c r="H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s="7" customFormat="1" x14ac:dyDescent="0.2">
      <c r="A636" s="12"/>
      <c r="B636" s="11"/>
      <c r="D636" s="10"/>
      <c r="E636" s="9"/>
      <c r="F636" s="8"/>
      <c r="G636" s="8"/>
      <c r="H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s="7" customFormat="1" x14ac:dyDescent="0.2">
      <c r="A637" s="12"/>
      <c r="B637" s="11"/>
      <c r="D637" s="10"/>
      <c r="E637" s="9"/>
      <c r="F637" s="8"/>
      <c r="G637" s="8"/>
      <c r="H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s="7" customFormat="1" x14ac:dyDescent="0.2">
      <c r="A638" s="12"/>
      <c r="B638" s="11"/>
      <c r="D638" s="10"/>
      <c r="E638" s="9"/>
      <c r="F638" s="8"/>
      <c r="G638" s="8"/>
      <c r="H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s="7" customFormat="1" x14ac:dyDescent="0.2">
      <c r="A639" s="12"/>
      <c r="B639" s="11"/>
      <c r="D639" s="10"/>
      <c r="E639" s="9"/>
      <c r="F639" s="8"/>
      <c r="G639" s="8"/>
      <c r="H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s="7" customFormat="1" x14ac:dyDescent="0.2">
      <c r="A640" s="12"/>
      <c r="B640" s="11"/>
      <c r="D640" s="10"/>
      <c r="E640" s="9"/>
      <c r="F640" s="8"/>
      <c r="G640" s="8"/>
      <c r="H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s="7" customFormat="1" x14ac:dyDescent="0.2">
      <c r="A641" s="12"/>
      <c r="B641" s="11"/>
      <c r="D641" s="10"/>
      <c r="E641" s="9"/>
      <c r="F641" s="8"/>
      <c r="G641" s="8"/>
      <c r="H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s="7" customFormat="1" x14ac:dyDescent="0.2">
      <c r="A642" s="12"/>
      <c r="B642" s="11"/>
      <c r="D642" s="10"/>
      <c r="E642" s="9"/>
      <c r="F642" s="8"/>
      <c r="G642" s="8"/>
      <c r="H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s="7" customFormat="1" x14ac:dyDescent="0.2">
      <c r="A643" s="12"/>
      <c r="B643" s="11"/>
      <c r="D643" s="10"/>
      <c r="E643" s="9"/>
      <c r="F643" s="8"/>
      <c r="G643" s="8"/>
      <c r="H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s="7" customFormat="1" x14ac:dyDescent="0.2">
      <c r="A644" s="12"/>
      <c r="B644" s="11"/>
      <c r="D644" s="10"/>
      <c r="E644" s="9"/>
      <c r="F644" s="8"/>
      <c r="G644" s="8"/>
      <c r="H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s="7" customFormat="1" x14ac:dyDescent="0.2">
      <c r="A645" s="12"/>
      <c r="B645" s="11"/>
      <c r="D645" s="10"/>
      <c r="E645" s="9"/>
      <c r="F645" s="8"/>
      <c r="G645" s="8"/>
      <c r="H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s="7" customFormat="1" x14ac:dyDescent="0.2">
      <c r="A646" s="12"/>
      <c r="B646" s="11"/>
      <c r="D646" s="10"/>
      <c r="E646" s="9"/>
      <c r="F646" s="8"/>
      <c r="G646" s="8"/>
      <c r="H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s="7" customFormat="1" x14ac:dyDescent="0.2">
      <c r="A647" s="12"/>
      <c r="B647" s="11"/>
      <c r="D647" s="10"/>
      <c r="E647" s="9"/>
      <c r="F647" s="8"/>
      <c r="G647" s="8"/>
      <c r="H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s="7" customFormat="1" x14ac:dyDescent="0.2">
      <c r="A648" s="12"/>
      <c r="B648" s="11"/>
      <c r="D648" s="10"/>
      <c r="E648" s="9"/>
      <c r="F648" s="8"/>
      <c r="G648" s="8"/>
      <c r="H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s="7" customFormat="1" x14ac:dyDescent="0.2">
      <c r="A649" s="12"/>
      <c r="B649" s="11"/>
      <c r="D649" s="10"/>
      <c r="E649" s="9"/>
      <c r="F649" s="8"/>
      <c r="G649" s="8"/>
      <c r="H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s="7" customFormat="1" x14ac:dyDescent="0.2">
      <c r="A650" s="12"/>
      <c r="B650" s="11"/>
      <c r="D650" s="10"/>
      <c r="E650" s="9"/>
      <c r="F650" s="8"/>
      <c r="G650" s="8"/>
      <c r="H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s="7" customFormat="1" x14ac:dyDescent="0.2">
      <c r="A651" s="12"/>
      <c r="B651" s="11"/>
      <c r="D651" s="10"/>
      <c r="E651" s="9"/>
      <c r="F651" s="8"/>
      <c r="G651" s="8"/>
      <c r="H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s="7" customFormat="1" x14ac:dyDescent="0.2">
      <c r="A652" s="12"/>
      <c r="B652" s="11"/>
      <c r="D652" s="10"/>
      <c r="E652" s="9"/>
      <c r="F652" s="8"/>
      <c r="G652" s="8"/>
      <c r="H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s="7" customFormat="1" x14ac:dyDescent="0.2">
      <c r="A653" s="12"/>
      <c r="B653" s="11"/>
      <c r="D653" s="10"/>
      <c r="E653" s="9"/>
      <c r="F653" s="8"/>
      <c r="G653" s="8"/>
      <c r="H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s="7" customFormat="1" x14ac:dyDescent="0.2">
      <c r="A654" s="12"/>
      <c r="B654" s="11"/>
      <c r="D654" s="10"/>
      <c r="E654" s="9"/>
      <c r="F654" s="8"/>
      <c r="G654" s="8"/>
      <c r="H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s="7" customFormat="1" x14ac:dyDescent="0.2">
      <c r="A655" s="12"/>
      <c r="B655" s="11"/>
      <c r="D655" s="10"/>
      <c r="E655" s="9"/>
      <c r="F655" s="8"/>
      <c r="G655" s="8"/>
      <c r="H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s="7" customFormat="1" x14ac:dyDescent="0.2">
      <c r="A656" s="12"/>
      <c r="B656" s="11"/>
      <c r="D656" s="10"/>
      <c r="E656" s="9"/>
      <c r="F656" s="8"/>
      <c r="G656" s="8"/>
      <c r="H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s="7" customFormat="1" x14ac:dyDescent="0.2">
      <c r="A657" s="12"/>
      <c r="B657" s="11"/>
      <c r="D657" s="10"/>
      <c r="E657" s="9"/>
      <c r="F657" s="8"/>
      <c r="G657" s="8"/>
      <c r="H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s="7" customFormat="1" x14ac:dyDescent="0.2">
      <c r="A658" s="12"/>
      <c r="B658" s="11"/>
      <c r="D658" s="10"/>
      <c r="E658" s="9"/>
      <c r="F658" s="8"/>
      <c r="G658" s="8"/>
      <c r="H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s="7" customFormat="1" x14ac:dyDescent="0.2">
      <c r="A659" s="12"/>
      <c r="B659" s="11"/>
      <c r="D659" s="10"/>
      <c r="E659" s="9"/>
      <c r="F659" s="8"/>
      <c r="G659" s="8"/>
      <c r="H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s="7" customFormat="1" x14ac:dyDescent="0.2">
      <c r="A660" s="12"/>
      <c r="B660" s="11"/>
      <c r="D660" s="10"/>
      <c r="E660" s="9"/>
      <c r="F660" s="8"/>
      <c r="G660" s="8"/>
      <c r="H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s="7" customFormat="1" x14ac:dyDescent="0.2">
      <c r="A661" s="12"/>
      <c r="B661" s="11"/>
      <c r="D661" s="10"/>
      <c r="E661" s="9"/>
      <c r="F661" s="8"/>
      <c r="G661" s="8"/>
      <c r="H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s="7" customFormat="1" x14ac:dyDescent="0.2">
      <c r="A662" s="12"/>
      <c r="B662" s="11"/>
      <c r="D662" s="10"/>
      <c r="E662" s="9"/>
      <c r="F662" s="8"/>
      <c r="G662" s="8"/>
      <c r="H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s="7" customFormat="1" x14ac:dyDescent="0.2">
      <c r="A663" s="12"/>
      <c r="B663" s="11"/>
      <c r="D663" s="10"/>
      <c r="E663" s="9"/>
      <c r="F663" s="8"/>
      <c r="G663" s="8"/>
      <c r="H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s="7" customFormat="1" x14ac:dyDescent="0.2">
      <c r="A664" s="12"/>
      <c r="B664" s="11"/>
      <c r="D664" s="10"/>
      <c r="E664" s="9"/>
      <c r="F664" s="8"/>
      <c r="G664" s="8"/>
      <c r="H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s="7" customFormat="1" x14ac:dyDescent="0.2">
      <c r="A665" s="12"/>
      <c r="B665" s="11"/>
      <c r="D665" s="10"/>
      <c r="E665" s="9"/>
      <c r="F665" s="8"/>
      <c r="G665" s="8"/>
      <c r="H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s="7" customFormat="1" x14ac:dyDescent="0.2">
      <c r="A666" s="12"/>
      <c r="B666" s="11"/>
      <c r="D666" s="10"/>
      <c r="E666" s="9"/>
      <c r="F666" s="8"/>
      <c r="G666" s="8"/>
      <c r="H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s="7" customFormat="1" x14ac:dyDescent="0.2">
      <c r="A667" s="12"/>
      <c r="B667" s="11"/>
      <c r="D667" s="10"/>
      <c r="E667" s="9"/>
      <c r="F667" s="8"/>
      <c r="G667" s="8"/>
      <c r="H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s="7" customFormat="1" x14ac:dyDescent="0.2">
      <c r="A668" s="12"/>
      <c r="B668" s="11"/>
      <c r="D668" s="10"/>
      <c r="E668" s="9"/>
      <c r="F668" s="8"/>
      <c r="G668" s="8"/>
      <c r="H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s="7" customFormat="1" x14ac:dyDescent="0.2">
      <c r="A669" s="12"/>
      <c r="B669" s="11"/>
      <c r="D669" s="10"/>
      <c r="E669" s="9"/>
      <c r="F669" s="8"/>
      <c r="G669" s="8"/>
      <c r="H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s="7" customFormat="1" x14ac:dyDescent="0.2">
      <c r="A670" s="12"/>
      <c r="B670" s="11"/>
      <c r="D670" s="10"/>
      <c r="E670" s="9"/>
      <c r="F670" s="8"/>
      <c r="G670" s="8"/>
      <c r="H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s="7" customFormat="1" x14ac:dyDescent="0.2">
      <c r="A671" s="12"/>
      <c r="B671" s="11"/>
      <c r="D671" s="10"/>
      <c r="E671" s="9"/>
      <c r="F671" s="8"/>
      <c r="G671" s="8"/>
      <c r="H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s="7" customFormat="1" x14ac:dyDescent="0.2">
      <c r="A672" s="12"/>
      <c r="B672" s="11"/>
      <c r="D672" s="10"/>
      <c r="E672" s="9"/>
      <c r="F672" s="8"/>
      <c r="G672" s="8"/>
      <c r="H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s="7" customFormat="1" x14ac:dyDescent="0.2">
      <c r="A673" s="12"/>
      <c r="B673" s="11"/>
      <c r="D673" s="10"/>
      <c r="E673" s="9"/>
      <c r="F673" s="8"/>
      <c r="G673" s="8"/>
      <c r="H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s="7" customFormat="1" x14ac:dyDescent="0.2">
      <c r="A674" s="12"/>
      <c r="B674" s="11"/>
      <c r="D674" s="10"/>
      <c r="E674" s="9"/>
      <c r="F674" s="8"/>
      <c r="G674" s="8"/>
      <c r="H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s="7" customFormat="1" x14ac:dyDescent="0.2">
      <c r="A675" s="12"/>
      <c r="B675" s="11"/>
      <c r="D675" s="10"/>
      <c r="E675" s="9"/>
      <c r="F675" s="8"/>
      <c r="G675" s="8"/>
      <c r="H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s="7" customFormat="1" x14ac:dyDescent="0.2">
      <c r="A676" s="12"/>
      <c r="B676" s="11"/>
      <c r="D676" s="10"/>
      <c r="E676" s="9"/>
      <c r="F676" s="8"/>
      <c r="G676" s="8"/>
      <c r="H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s="7" customFormat="1" x14ac:dyDescent="0.2">
      <c r="A677" s="12"/>
      <c r="B677" s="11"/>
      <c r="D677" s="10"/>
      <c r="E677" s="9"/>
      <c r="F677" s="8"/>
      <c r="G677" s="8"/>
      <c r="H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s="7" customFormat="1" x14ac:dyDescent="0.2">
      <c r="A678" s="12"/>
      <c r="B678" s="11"/>
      <c r="D678" s="10"/>
      <c r="E678" s="9"/>
      <c r="F678" s="8"/>
      <c r="G678" s="8"/>
      <c r="H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s="7" customFormat="1" x14ac:dyDescent="0.2">
      <c r="A679" s="12"/>
      <c r="B679" s="11"/>
      <c r="D679" s="10"/>
      <c r="E679" s="9"/>
      <c r="F679" s="8"/>
      <c r="G679" s="8"/>
      <c r="H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s="7" customFormat="1" x14ac:dyDescent="0.2">
      <c r="A680" s="12"/>
      <c r="B680" s="11"/>
      <c r="D680" s="10"/>
      <c r="E680" s="9"/>
      <c r="F680" s="8"/>
      <c r="G680" s="8"/>
      <c r="H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s="7" customFormat="1" x14ac:dyDescent="0.2">
      <c r="A681" s="12"/>
      <c r="B681" s="11"/>
      <c r="D681" s="10"/>
      <c r="E681" s="9"/>
      <c r="F681" s="8"/>
      <c r="G681" s="8"/>
      <c r="H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s="7" customFormat="1" x14ac:dyDescent="0.2">
      <c r="A682" s="12"/>
      <c r="B682" s="11"/>
      <c r="D682" s="10"/>
      <c r="E682" s="9"/>
      <c r="F682" s="8"/>
      <c r="G682" s="8"/>
      <c r="H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s="7" customFormat="1" x14ac:dyDescent="0.2">
      <c r="A683" s="12"/>
      <c r="B683" s="11"/>
      <c r="D683" s="10"/>
      <c r="E683" s="9"/>
      <c r="F683" s="8"/>
      <c r="G683" s="8"/>
      <c r="H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s="7" customFormat="1" x14ac:dyDescent="0.2">
      <c r="A684" s="12"/>
      <c r="B684" s="11"/>
      <c r="D684" s="10"/>
      <c r="E684" s="9"/>
      <c r="F684" s="8"/>
      <c r="G684" s="8"/>
      <c r="H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s="7" customFormat="1" x14ac:dyDescent="0.2">
      <c r="A685" s="12"/>
      <c r="B685" s="11"/>
      <c r="D685" s="10"/>
      <c r="E685" s="9"/>
      <c r="F685" s="8"/>
      <c r="G685" s="8"/>
      <c r="H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s="7" customFormat="1" x14ac:dyDescent="0.2">
      <c r="A686" s="12"/>
      <c r="B686" s="11"/>
      <c r="D686" s="10"/>
      <c r="E686" s="9"/>
      <c r="F686" s="8"/>
      <c r="G686" s="8"/>
      <c r="H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s="7" customFormat="1" x14ac:dyDescent="0.2">
      <c r="A687" s="12"/>
      <c r="B687" s="11"/>
      <c r="D687" s="10"/>
      <c r="E687" s="9"/>
      <c r="F687" s="8"/>
      <c r="G687" s="8"/>
      <c r="H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s="7" customFormat="1" x14ac:dyDescent="0.2">
      <c r="A688" s="12"/>
      <c r="B688" s="11"/>
      <c r="D688" s="10"/>
      <c r="E688" s="9"/>
      <c r="F688" s="8"/>
      <c r="G688" s="8"/>
      <c r="H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s="7" customFormat="1" x14ac:dyDescent="0.2">
      <c r="A689" s="12"/>
      <c r="B689" s="11"/>
      <c r="D689" s="10"/>
      <c r="E689" s="9"/>
      <c r="F689" s="8"/>
      <c r="G689" s="8"/>
      <c r="H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s="7" customFormat="1" x14ac:dyDescent="0.2">
      <c r="A690" s="12"/>
      <c r="B690" s="11"/>
      <c r="D690" s="10"/>
      <c r="E690" s="9"/>
      <c r="F690" s="8"/>
      <c r="G690" s="8"/>
      <c r="H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s="7" customFormat="1" x14ac:dyDescent="0.2">
      <c r="A691" s="12"/>
      <c r="B691" s="11"/>
      <c r="D691" s="10"/>
      <c r="E691" s="9"/>
      <c r="F691" s="8"/>
      <c r="G691" s="8"/>
      <c r="H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s="7" customFormat="1" x14ac:dyDescent="0.2">
      <c r="A692" s="12"/>
      <c r="B692" s="11"/>
      <c r="D692" s="10"/>
      <c r="E692" s="9"/>
      <c r="F692" s="8"/>
      <c r="G692" s="8"/>
      <c r="H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s="7" customFormat="1" x14ac:dyDescent="0.2">
      <c r="A693" s="12"/>
      <c r="B693" s="11"/>
      <c r="D693" s="10"/>
      <c r="E693" s="9"/>
      <c r="F693" s="8"/>
      <c r="G693" s="8"/>
      <c r="H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s="7" customFormat="1" x14ac:dyDescent="0.2">
      <c r="A694" s="12"/>
      <c r="B694" s="11"/>
      <c r="D694" s="10"/>
      <c r="E694" s="9"/>
      <c r="F694" s="8"/>
      <c r="G694" s="8"/>
      <c r="H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s="7" customFormat="1" x14ac:dyDescent="0.2">
      <c r="A695" s="12"/>
      <c r="B695" s="11"/>
      <c r="D695" s="10"/>
      <c r="E695" s="9"/>
      <c r="F695" s="8"/>
      <c r="G695" s="8"/>
      <c r="H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s="7" customFormat="1" x14ac:dyDescent="0.2">
      <c r="A696" s="12"/>
      <c r="B696" s="11"/>
      <c r="D696" s="10"/>
      <c r="E696" s="9"/>
      <c r="F696" s="8"/>
      <c r="G696" s="8"/>
      <c r="H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s="7" customFormat="1" x14ac:dyDescent="0.2">
      <c r="A697" s="12"/>
      <c r="B697" s="11"/>
      <c r="D697" s="10"/>
      <c r="E697" s="9"/>
      <c r="F697" s="8"/>
      <c r="G697" s="8"/>
      <c r="H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s="7" customFormat="1" x14ac:dyDescent="0.2">
      <c r="A698" s="12"/>
      <c r="B698" s="11"/>
      <c r="D698" s="10"/>
      <c r="E698" s="9"/>
      <c r="F698" s="8"/>
      <c r="G698" s="8"/>
      <c r="H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s="7" customFormat="1" x14ac:dyDescent="0.2">
      <c r="A699" s="12"/>
      <c r="B699" s="11"/>
      <c r="D699" s="10"/>
      <c r="E699" s="9"/>
      <c r="F699" s="8"/>
      <c r="G699" s="8"/>
      <c r="H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s="7" customFormat="1" x14ac:dyDescent="0.2">
      <c r="A700" s="12"/>
      <c r="B700" s="11"/>
      <c r="D700" s="10"/>
      <c r="E700" s="9"/>
      <c r="F700" s="8"/>
      <c r="G700" s="8"/>
      <c r="H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s="7" customFormat="1" x14ac:dyDescent="0.2">
      <c r="A701" s="12"/>
      <c r="B701" s="11"/>
      <c r="D701" s="10"/>
      <c r="E701" s="9"/>
      <c r="F701" s="8"/>
      <c r="G701" s="8"/>
      <c r="H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s="7" customFormat="1" x14ac:dyDescent="0.2">
      <c r="A702" s="12"/>
      <c r="B702" s="11"/>
      <c r="D702" s="10"/>
      <c r="E702" s="9"/>
      <c r="F702" s="8"/>
      <c r="G702" s="8"/>
      <c r="H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s="7" customFormat="1" x14ac:dyDescent="0.2">
      <c r="A703" s="12"/>
      <c r="B703" s="11"/>
      <c r="D703" s="10"/>
      <c r="E703" s="9"/>
      <c r="F703" s="8"/>
      <c r="G703" s="8"/>
      <c r="H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s="7" customFormat="1" x14ac:dyDescent="0.2">
      <c r="A704" s="12"/>
      <c r="B704" s="11"/>
      <c r="D704" s="10"/>
      <c r="E704" s="9"/>
      <c r="F704" s="8"/>
      <c r="G704" s="8"/>
      <c r="H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s="7" customFormat="1" x14ac:dyDescent="0.2">
      <c r="A705" s="12"/>
      <c r="B705" s="11"/>
      <c r="D705" s="10"/>
      <c r="E705" s="9"/>
      <c r="F705" s="8"/>
      <c r="G705" s="8"/>
      <c r="H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s="7" customFormat="1" x14ac:dyDescent="0.2">
      <c r="A706" s="12"/>
      <c r="B706" s="11"/>
      <c r="D706" s="10"/>
      <c r="E706" s="9"/>
      <c r="F706" s="8"/>
      <c r="G706" s="8"/>
      <c r="H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s="7" customFormat="1" x14ac:dyDescent="0.2">
      <c r="A707" s="12"/>
      <c r="B707" s="11"/>
      <c r="D707" s="10"/>
      <c r="E707" s="9"/>
      <c r="F707" s="8"/>
      <c r="G707" s="8"/>
      <c r="H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s="7" customFormat="1" x14ac:dyDescent="0.2">
      <c r="A708" s="12"/>
      <c r="B708" s="11"/>
      <c r="D708" s="10"/>
      <c r="E708" s="9"/>
      <c r="F708" s="8"/>
      <c r="G708" s="8"/>
      <c r="H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s="7" customFormat="1" x14ac:dyDescent="0.2">
      <c r="A709" s="12"/>
      <c r="B709" s="11"/>
      <c r="D709" s="10"/>
      <c r="E709" s="9"/>
      <c r="F709" s="8"/>
      <c r="G709" s="8"/>
      <c r="H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s="7" customFormat="1" x14ac:dyDescent="0.2">
      <c r="A710" s="12"/>
      <c r="B710" s="11"/>
      <c r="D710" s="10"/>
      <c r="E710" s="9"/>
      <c r="F710" s="8"/>
      <c r="G710" s="8"/>
      <c r="H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s="7" customFormat="1" x14ac:dyDescent="0.2">
      <c r="A711" s="12"/>
      <c r="B711" s="11"/>
      <c r="D711" s="10"/>
      <c r="E711" s="9"/>
      <c r="F711" s="8"/>
      <c r="G711" s="8"/>
      <c r="H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s="7" customFormat="1" x14ac:dyDescent="0.2">
      <c r="A712" s="12"/>
      <c r="B712" s="11"/>
      <c r="D712" s="10"/>
      <c r="E712" s="9"/>
      <c r="F712" s="8"/>
      <c r="G712" s="8"/>
      <c r="H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s="7" customFormat="1" x14ac:dyDescent="0.2">
      <c r="A713" s="12"/>
      <c r="B713" s="11"/>
      <c r="D713" s="10"/>
      <c r="E713" s="9"/>
      <c r="F713" s="8"/>
      <c r="G713" s="8"/>
      <c r="H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s="7" customFormat="1" x14ac:dyDescent="0.2">
      <c r="A714" s="12"/>
      <c r="B714" s="11"/>
      <c r="D714" s="10"/>
      <c r="E714" s="9"/>
      <c r="F714" s="8"/>
      <c r="G714" s="8"/>
      <c r="H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s="7" customFormat="1" x14ac:dyDescent="0.2">
      <c r="A715" s="12"/>
      <c r="B715" s="11"/>
      <c r="D715" s="10"/>
      <c r="E715" s="9"/>
      <c r="F715" s="8"/>
      <c r="G715" s="8"/>
      <c r="H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s="7" customFormat="1" x14ac:dyDescent="0.2">
      <c r="A716" s="12"/>
      <c r="B716" s="11"/>
      <c r="D716" s="10"/>
      <c r="E716" s="9"/>
      <c r="F716" s="8"/>
      <c r="G716" s="8"/>
      <c r="H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s="7" customFormat="1" x14ac:dyDescent="0.2">
      <c r="A717" s="12"/>
      <c r="B717" s="11"/>
      <c r="D717" s="10"/>
      <c r="E717" s="9"/>
      <c r="F717" s="8"/>
      <c r="G717" s="8"/>
      <c r="H717" s="8"/>
      <c r="J717" s="8"/>
      <c r="K717" s="8"/>
      <c r="L717" s="8"/>
      <c r="M717" s="8"/>
      <c r="N717" s="8"/>
      <c r="O717" s="8"/>
      <c r="P717" s="8"/>
      <c r="Q717" s="8"/>
      <c r="R717" s="8"/>
    </row>
  </sheetData>
  <mergeCells count="33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131:H131"/>
    <mergeCell ref="A13:C13"/>
    <mergeCell ref="D13:H13"/>
    <mergeCell ref="D14:F14"/>
    <mergeCell ref="J14:N14"/>
    <mergeCell ref="A124:H124"/>
    <mergeCell ref="A125:H125"/>
    <mergeCell ref="A126:H126"/>
    <mergeCell ref="A127:H127"/>
    <mergeCell ref="A128:H128"/>
    <mergeCell ref="A129:H129"/>
    <mergeCell ref="A130:H130"/>
    <mergeCell ref="A138:H138"/>
    <mergeCell ref="A139:H139"/>
    <mergeCell ref="A132:H132"/>
    <mergeCell ref="A133:H133"/>
    <mergeCell ref="A134:H134"/>
    <mergeCell ref="A135:H135"/>
    <mergeCell ref="A136:H136"/>
    <mergeCell ref="A137:H137"/>
  </mergeCells>
  <printOptions gridLines="1"/>
  <pageMargins left="0.95" right="0.7" top="0.75" bottom="0.75" header="0.3" footer="0.3"/>
  <pageSetup paperSize="9" scale="6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2017-06-27T11:18:53Z</cp:lastPrinted>
  <dcterms:created xsi:type="dcterms:W3CDTF">2014-07-11T07:57:13Z</dcterms:created>
  <dcterms:modified xsi:type="dcterms:W3CDTF">2018-02-28T12:21:50Z</dcterms:modified>
</cp:coreProperties>
</file>