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filterPrivacy="1" codeName="ThisWorkbook"/>
  <xr:revisionPtr revIDLastSave="0" documentId="13_ncr:1_{7EDA5255-BC27-DE44-82FB-8224DF54B5D8}" xr6:coauthVersionLast="45" xr6:coauthVersionMax="45" xr10:uidLastSave="{00000000-0000-0000-0000-000000000000}"/>
  <bookViews>
    <workbookView xWindow="25600" yWindow="0" windowWidth="38400" windowHeight="2160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11" l="1"/>
  <c r="H28" i="11"/>
  <c r="H27" i="11"/>
  <c r="H12" i="11" l="1"/>
  <c r="F12" i="11"/>
  <c r="H35" i="11"/>
  <c r="H34" i="11"/>
  <c r="E14" i="11"/>
  <c r="F14" i="11" s="1"/>
  <c r="F13" i="11"/>
  <c r="F33" i="11" l="1"/>
  <c r="F36" i="11"/>
  <c r="H31" i="11" l="1"/>
  <c r="H23" i="11"/>
  <c r="H21" i="11"/>
  <c r="H20" i="11"/>
  <c r="H19" i="11"/>
  <c r="F37" i="11"/>
  <c r="H37" i="11"/>
  <c r="H33" i="11"/>
  <c r="H32" i="11"/>
  <c r="H36" i="11"/>
  <c r="H30" i="11"/>
  <c r="H13" i="11"/>
  <c r="I5" i="11"/>
  <c r="E9" i="11"/>
  <c r="F9" i="11" s="1"/>
  <c r="E10" i="11" s="1"/>
  <c r="F10" i="11" s="1"/>
  <c r="E11" i="11" s="1"/>
  <c r="F11" i="11" s="1"/>
  <c r="H39" i="11" l="1"/>
  <c r="H24" i="11"/>
  <c r="H15" i="11"/>
  <c r="H8" i="11"/>
  <c r="H7" i="11"/>
  <c r="I6" i="11" l="1"/>
  <c r="H9" i="11" l="1"/>
  <c r="H10" i="11" l="1"/>
  <c r="J5" i="11"/>
  <c r="I4" i="11"/>
  <c r="H16" i="11" l="1"/>
  <c r="H25" i="11"/>
  <c r="H26" i="11"/>
  <c r="K5" i="11"/>
  <c r="J6" i="11"/>
  <c r="L5" i="11" l="1"/>
  <c r="K6" i="11"/>
  <c r="H18" i="11" l="1"/>
  <c r="H17" i="11"/>
  <c r="M5" i="1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N5" i="11" l="1"/>
  <c r="BM6" i="11"/>
  <c r="BM4" i="11"/>
  <c r="BN6" i="11" l="1"/>
  <c r="BO5" i="11"/>
  <c r="BP5" i="11" l="1"/>
  <c r="BO6" i="11"/>
  <c r="BP6" i="11" l="1"/>
  <c r="BQ5" i="11"/>
  <c r="BQ6" i="11" l="1"/>
  <c r="BR5" i="11"/>
  <c r="BS5" i="11" l="1"/>
  <c r="BR6" i="11"/>
  <c r="BS6" i="11" l="1"/>
  <c r="BT5" i="11"/>
  <c r="BU5" i="11" l="1"/>
  <c r="BT6" i="11"/>
  <c r="BT4" i="11"/>
  <c r="BV5" i="11" l="1"/>
  <c r="BU6" i="11"/>
  <c r="BW5" i="11" l="1"/>
  <c r="BV6" i="11"/>
  <c r="BW6" i="11" l="1"/>
  <c r="BX5" i="11"/>
  <c r="BX6" i="11" l="1"/>
  <c r="BY5" i="11"/>
  <c r="BY6" i="11" l="1"/>
  <c r="BZ5" i="11"/>
  <c r="BZ6" i="11" l="1"/>
  <c r="CA5" i="11"/>
  <c r="CB5" i="11" l="1"/>
  <c r="CA6" i="11"/>
  <c r="CA4" i="11"/>
  <c r="CB6" i="11" l="1"/>
  <c r="CC5" i="11"/>
  <c r="CC6" i="11" l="1"/>
  <c r="CD5" i="11"/>
  <c r="CE5" i="11" l="1"/>
  <c r="CD6" i="11"/>
  <c r="CE6" i="11" l="1"/>
  <c r="CF5" i="11"/>
  <c r="CG5" i="11" l="1"/>
  <c r="CF6" i="11"/>
  <c r="CG6" i="11" l="1"/>
  <c r="CH5" i="11"/>
  <c r="CH4" i="11" l="1"/>
  <c r="CH6" i="11"/>
  <c r="CI5" i="11"/>
  <c r="CI6" i="11" l="1"/>
  <c r="CJ5" i="11"/>
  <c r="CJ6" i="11" l="1"/>
  <c r="CK5" i="11"/>
  <c r="CL5" i="11" l="1"/>
  <c r="CK6" i="11"/>
  <c r="CM5" i="11" l="1"/>
  <c r="CL6" i="11"/>
  <c r="CN5" i="11" l="1"/>
  <c r="CM6" i="11"/>
  <c r="CN6" i="11" l="1"/>
  <c r="CO5" i="11"/>
  <c r="CO4" i="11" l="1"/>
  <c r="CP5" i="11"/>
  <c r="CO6" i="11"/>
  <c r="CQ5" i="11" l="1"/>
  <c r="CP6" i="11"/>
  <c r="CR5" i="11" l="1"/>
  <c r="CQ6" i="11"/>
  <c r="CR6" i="11" l="1"/>
  <c r="CS5" i="11"/>
  <c r="CT5" i="11" l="1"/>
  <c r="CS6" i="11"/>
  <c r="CT6" i="11" l="1"/>
  <c r="CU5" i="11"/>
  <c r="CV5" i="11" l="1"/>
  <c r="CU6" i="11"/>
  <c r="CV4" i="11" l="1"/>
  <c r="CW5" i="11"/>
  <c r="CV6" i="11"/>
  <c r="CW6" i="11" l="1"/>
  <c r="CX5" i="11"/>
  <c r="CY5" i="11" l="1"/>
  <c r="CX6" i="11"/>
  <c r="CZ5" i="11" l="1"/>
  <c r="CY6" i="11"/>
  <c r="CZ6" i="11" l="1"/>
  <c r="DA5" i="11"/>
  <c r="DB5" i="11" l="1"/>
  <c r="DB6" i="11" s="1"/>
  <c r="DA6" i="11"/>
</calcChain>
</file>

<file path=xl/sharedStrings.xml><?xml version="1.0" encoding="utf-8"?>
<sst xmlns="http://schemas.openxmlformats.org/spreadsheetml/2006/main" count="98" uniqueCount="80">
  <si>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</si>
  <si>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</si>
  <si>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</si>
  <si>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</si>
  <si>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</si>
  <si>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</si>
  <si>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</si>
  <si>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</si>
  <si>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</si>
  <si>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</si>
  <si>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</si>
  <si>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</si>
  <si>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</si>
  <si>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</si>
  <si>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</si>
  <si>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</si>
  <si>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</si>
  <si>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</si>
  <si>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</si>
  <si>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</si>
  <si>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</si>
  <si>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</si>
  <si>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</si>
  <si>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</si>
  <si>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</si>
  <si>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</si>
  <si>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</si>
  <si>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</si>
  <si>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</si>
  <si>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</si>
  <si>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</si>
  <si>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</si>
  <si>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</si>
  <si>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</si>
  <si>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</si>
  <si>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</si>
  <si>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Préparation au projet</t>
  </si>
  <si>
    <t>Relecture du document</t>
  </si>
  <si>
    <t>Organisation des étapes de réalisation</t>
  </si>
  <si>
    <t>Etablissement du plan du document</t>
  </si>
  <si>
    <t>Tout le monde</t>
  </si>
  <si>
    <t>Répartition des tâches</t>
  </si>
  <si>
    <t>Conclusion et Bilan</t>
  </si>
  <si>
    <t>Impression</t>
  </si>
  <si>
    <t>Envoi du document</t>
  </si>
  <si>
    <t>Soutenance</t>
  </si>
  <si>
    <t>Mise en forme Document</t>
  </si>
  <si>
    <t>Réunions</t>
  </si>
  <si>
    <t>Clôture Projet</t>
  </si>
  <si>
    <t>Rédaction de la Todo Liste</t>
  </si>
  <si>
    <t>Création du PPT</t>
  </si>
  <si>
    <t>Entrainement Soutenance</t>
  </si>
  <si>
    <t>Suivi Projet</t>
  </si>
  <si>
    <t>Partie 1 Préparation</t>
  </si>
  <si>
    <t>Analyse et présentation du besoin</t>
  </si>
  <si>
    <t>Benchmark de comparaison des technologies</t>
  </si>
  <si>
    <t>Convention de nommage</t>
  </si>
  <si>
    <t>Partie 2 Base de données</t>
  </si>
  <si>
    <t>Choix et argumentation</t>
  </si>
  <si>
    <t>Conception de la BDD</t>
  </si>
  <si>
    <t>Partie 3 Fonctionnalités</t>
  </si>
  <si>
    <t>Listing des fonctionnalités</t>
  </si>
  <si>
    <t xml:space="preserve">Partie 4 Design </t>
  </si>
  <si>
    <t>Établissement de la charte graphique</t>
  </si>
  <si>
    <t>Maquettage</t>
  </si>
  <si>
    <t>Projet Web Omega</t>
  </si>
  <si>
    <t>Chef de projet :
Gabriel Desseré Susini</t>
  </si>
  <si>
    <t>Omega</t>
  </si>
  <si>
    <t>Mise en place du Github</t>
  </si>
  <si>
    <t>Clément</t>
  </si>
  <si>
    <t>Thomas</t>
  </si>
  <si>
    <t>Thomas Gabriel</t>
  </si>
  <si>
    <t>Bastien</t>
  </si>
  <si>
    <t>Clément Bastien</t>
  </si>
  <si>
    <t>Benchmark de comparaison des technologies SGBD Choix et argumentation</t>
  </si>
  <si>
    <t>MCD MLD</t>
  </si>
  <si>
    <t>Bastien Thomas Clément Gabriel</t>
  </si>
  <si>
    <t>Gabriel</t>
  </si>
  <si>
    <t>Gabriel Thomas Bastien Clément</t>
  </si>
  <si>
    <t>Gabriel Thomas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</si>
</sst>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E26268"/>
        <bgColor indexed="64"/>
      </patternFill>
    </fill>
    <fill>
      <patternFill patternType="solid">
        <fgColor rgb="FF00B050"/>
        <bgColor indexed="64"/>
      </patternFill>
    </fill>
    <fill>
      <patternFill patternType="solid">
        <fgColor theme="9"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9" fontId="8" fillId="0" borderId="3">
      <alignment horizontal="center" vertical="center"/>
    </xf>
    <xf numFmtId="168"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7" fillId="15" borderId="11" applyNumberFormat="0" applyAlignment="0" applyProtection="0"/>
    <xf numFmtId="0" fontId="28" fillId="16" borderId="12" applyNumberFormat="0" applyAlignment="0" applyProtection="0"/>
    <xf numFmtId="0" fontId="29" fillId="16" borderId="11" applyNumberFormat="0" applyAlignment="0" applyProtection="0"/>
    <xf numFmtId="0" fontId="30" fillId="0" borderId="13" applyNumberFormat="0" applyFill="0" applyAlignment="0" applyProtection="0"/>
    <xf numFmtId="0" fontId="31" fillId="17" borderId="14" applyNumberFormat="0" applyAlignment="0" applyProtection="0"/>
    <xf numFmtId="0" fontId="32" fillId="0" borderId="0" applyNumberFormat="0" applyFill="0" applyBorder="0" applyAlignment="0" applyProtection="0"/>
    <xf numFmtId="0" fontId="8" fillId="18"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21"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21"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21"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21"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21"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cellStyleXfs>
  <cellXfs count="113">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8" fillId="3" borderId="2" xfId="10" applyNumberFormat="1" applyFill="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8" fillId="4"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8" fillId="9" borderId="2" xfId="10" applyNumberFormat="1" applyFill="1">
      <alignment horizontal="center" vertical="center"/>
    </xf>
    <xf numFmtId="168" fontId="0" fillId="2" borderId="2" xfId="0" applyNumberFormat="1" applyFill="1" applyBorder="1" applyAlignment="1">
      <alignment horizontal="center" vertical="center"/>
    </xf>
    <xf numFmtId="171" fontId="10" fillId="6" borderId="6" xfId="0" applyNumberFormat="1" applyFont="1" applyFill="1" applyBorder="1" applyAlignment="1">
      <alignment horizontal="center" vertical="center"/>
    </xf>
    <xf numFmtId="171" fontId="10" fillId="6" borderId="0" xfId="0" applyNumberFormat="1" applyFont="1" applyFill="1" applyAlignment="1">
      <alignment horizontal="center" vertical="center"/>
    </xf>
    <xf numFmtId="171" fontId="10" fillId="6" borderId="7" xfId="0" applyNumberFormat="1" applyFont="1" applyFill="1" applyBorder="1" applyAlignment="1">
      <alignment horizontal="center" vertical="center"/>
    </xf>
    <xf numFmtId="0" fontId="8" fillId="43" borderId="2" xfId="11" applyFill="1">
      <alignment horizontal="center" vertical="center"/>
    </xf>
    <xf numFmtId="9" fontId="4" fillId="43" borderId="2" xfId="2" applyFont="1" applyFill="1" applyBorder="1" applyAlignment="1">
      <alignment horizontal="center" vertical="center"/>
    </xf>
    <xf numFmtId="0" fontId="5" fillId="44" borderId="2" xfId="0" applyFont="1" applyFill="1" applyBorder="1" applyAlignment="1">
      <alignment horizontal="left" vertical="center" indent="1"/>
    </xf>
    <xf numFmtId="0" fontId="8" fillId="44" borderId="2" xfId="11" applyFill="1">
      <alignment horizontal="center" vertical="center"/>
    </xf>
    <xf numFmtId="9" fontId="4" fillId="44" borderId="2" xfId="2" applyFont="1" applyFill="1" applyBorder="1" applyAlignment="1">
      <alignment horizontal="center" vertical="center"/>
    </xf>
    <xf numFmtId="168" fontId="0" fillId="44" borderId="2" xfId="0" applyNumberFormat="1" applyFill="1" applyBorder="1" applyAlignment="1">
      <alignment horizontal="center" vertical="center"/>
    </xf>
    <xf numFmtId="168" fontId="4" fillId="44" borderId="2" xfId="0" applyNumberFormat="1" applyFont="1" applyFill="1" applyBorder="1" applyAlignment="1">
      <alignment horizontal="center" vertical="center"/>
    </xf>
    <xf numFmtId="0" fontId="8" fillId="45" borderId="2" xfId="12" applyFill="1">
      <alignment horizontal="left" vertical="center" indent="2"/>
    </xf>
    <xf numFmtId="0" fontId="8" fillId="45" borderId="2" xfId="11" applyFill="1">
      <alignment horizontal="center" vertical="center"/>
    </xf>
    <xf numFmtId="9" fontId="4" fillId="45" borderId="2" xfId="2" applyFont="1" applyFill="1" applyBorder="1" applyAlignment="1">
      <alignment horizontal="center" vertical="center"/>
    </xf>
    <xf numFmtId="168" fontId="8" fillId="45" borderId="2" xfId="10" applyNumberFormat="1" applyFill="1">
      <alignment horizontal="center" vertical="center"/>
    </xf>
    <xf numFmtId="0" fontId="5" fillId="46" borderId="2" xfId="0" applyFont="1" applyFill="1" applyBorder="1" applyAlignment="1">
      <alignment horizontal="left" vertical="center" indent="1"/>
    </xf>
    <xf numFmtId="0" fontId="8" fillId="46" borderId="2" xfId="11" applyFill="1">
      <alignment horizontal="center" vertical="center"/>
    </xf>
    <xf numFmtId="9" fontId="4" fillId="46" borderId="2" xfId="2" applyFont="1" applyFill="1" applyBorder="1" applyAlignment="1">
      <alignment horizontal="center" vertical="center"/>
    </xf>
    <xf numFmtId="168" fontId="0" fillId="46" borderId="2" xfId="0" applyNumberFormat="1" applyFill="1" applyBorder="1" applyAlignment="1">
      <alignment horizontal="center" vertical="center"/>
    </xf>
    <xf numFmtId="168" fontId="4" fillId="46" borderId="2" xfId="0" applyNumberFormat="1" applyFont="1" applyFill="1" applyBorder="1" applyAlignment="1">
      <alignment horizontal="center" vertical="center"/>
    </xf>
    <xf numFmtId="0" fontId="8" fillId="47" borderId="2" xfId="12" applyFill="1">
      <alignment horizontal="left" vertical="center" indent="2"/>
    </xf>
    <xf numFmtId="0" fontId="8" fillId="47" borderId="2" xfId="11" applyFill="1">
      <alignment horizontal="center" vertical="center"/>
    </xf>
    <xf numFmtId="9" fontId="4" fillId="47" borderId="2" xfId="2" applyFont="1" applyFill="1" applyBorder="1" applyAlignment="1">
      <alignment horizontal="center" vertical="center"/>
    </xf>
    <xf numFmtId="168" fontId="8" fillId="47" borderId="2" xfId="10" applyNumberFormat="1" applyFill="1">
      <alignment horizontal="center" vertical="center"/>
    </xf>
    <xf numFmtId="0" fontId="9" fillId="0" borderId="0" xfId="7" applyAlignment="1">
      <alignment vertical="top" wrapText="1"/>
    </xf>
    <xf numFmtId="0" fontId="5" fillId="48" borderId="2" xfId="0" applyFont="1" applyFill="1" applyBorder="1" applyAlignment="1">
      <alignment horizontal="left" vertical="center" indent="1"/>
    </xf>
    <xf numFmtId="0" fontId="8" fillId="48" borderId="2" xfId="11" applyFill="1">
      <alignment horizontal="center" vertical="center"/>
    </xf>
    <xf numFmtId="9" fontId="4" fillId="48" borderId="2" xfId="2" applyFont="1" applyFill="1" applyBorder="1" applyAlignment="1">
      <alignment horizontal="center" vertical="center"/>
    </xf>
    <xf numFmtId="168" fontId="0" fillId="48" borderId="2" xfId="0" applyNumberFormat="1" applyFill="1" applyBorder="1" applyAlignment="1">
      <alignment horizontal="center" vertical="center"/>
    </xf>
    <xf numFmtId="168" fontId="4" fillId="48" borderId="2" xfId="0" applyNumberFormat="1" applyFont="1" applyFill="1" applyBorder="1" applyAlignment="1">
      <alignment horizontal="center" vertical="center"/>
    </xf>
    <xf numFmtId="0" fontId="0" fillId="0" borderId="9" xfId="0" applyFill="1" applyBorder="1" applyAlignment="1">
      <alignment vertical="center"/>
    </xf>
    <xf numFmtId="0" fontId="0" fillId="49" borderId="9" xfId="0" applyFill="1" applyBorder="1" applyAlignment="1">
      <alignment vertical="center"/>
    </xf>
    <xf numFmtId="0" fontId="0" fillId="49" borderId="0" xfId="0" applyFill="1" applyAlignment="1">
      <alignment horizontal="right" vertical="center"/>
    </xf>
    <xf numFmtId="0" fontId="5" fillId="50" borderId="2" xfId="0" applyFont="1" applyFill="1" applyBorder="1" applyAlignment="1">
      <alignment horizontal="left" vertical="center" indent="1"/>
    </xf>
    <xf numFmtId="0" fontId="8" fillId="50" borderId="2" xfId="11" applyFill="1">
      <alignment horizontal="center" vertical="center"/>
    </xf>
    <xf numFmtId="9" fontId="4" fillId="50" borderId="2" xfId="2" applyFont="1" applyFill="1" applyBorder="1" applyAlignment="1">
      <alignment horizontal="center" vertical="center"/>
    </xf>
    <xf numFmtId="168" fontId="0" fillId="50" borderId="2" xfId="0" applyNumberFormat="1" applyFill="1" applyBorder="1" applyAlignment="1">
      <alignment horizontal="center" vertical="center"/>
    </xf>
    <xf numFmtId="168" fontId="4" fillId="50" borderId="2" xfId="0" applyNumberFormat="1" applyFont="1" applyFill="1" applyBorder="1" applyAlignment="1">
      <alignment horizontal="center" vertical="center"/>
    </xf>
    <xf numFmtId="0" fontId="8" fillId="43" borderId="2" xfId="12" applyFill="1">
      <alignment horizontal="left" vertical="center" indent="2"/>
    </xf>
    <xf numFmtId="168" fontId="8" fillId="43" borderId="2" xfId="10" applyNumberFormat="1" applyFill="1">
      <alignment horizontal="center" vertical="center"/>
    </xf>
    <xf numFmtId="0" fontId="0" fillId="0" borderId="10" xfId="0" applyBorder="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9" fontId="8" fillId="0" borderId="3" xfId="9">
      <alignment horizontal="center" vertical="center"/>
    </xf>
    <xf numFmtId="0" fontId="1" fillId="0" borderId="0" xfId="0" applyFont="1" applyAlignment="1">
      <alignment horizontal="center"/>
    </xf>
    <xf numFmtId="0" fontId="8" fillId="0" borderId="0" xfId="8">
      <alignment horizontal="right" indent="1"/>
    </xf>
    <xf numFmtId="0" fontId="8" fillId="0" borderId="7" xfId="8" applyBorder="1">
      <alignment horizontal="right" indent="1"/>
    </xf>
    <xf numFmtId="0" fontId="8" fillId="9" borderId="2" xfId="12" applyFill="1" applyAlignment="1">
      <alignment horizontal="left" vertical="center" wrapText="1"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10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4"/>
      <tableStyleElement type="headerRow" dxfId="103"/>
      <tableStyleElement type="totalRow" dxfId="102"/>
      <tableStyleElement type="firstColumn" dxfId="101"/>
      <tableStyleElement type="lastColumn" dxfId="100"/>
      <tableStyleElement type="firstRowStripe" dxfId="99"/>
      <tableStyleElement type="secondRowStripe" dxfId="98"/>
      <tableStyleElement type="firstColumnStripe" dxfId="97"/>
      <tableStyleElement type="secondColumnStripe" dxfId="9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26268"/>
      <color rgb="FFE22B3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42"/>
  <sheetViews>
    <sheetView showGridLines="0" tabSelected="1" showRuler="0" zoomScaleNormal="100" zoomScalePageLayoutView="70" workbookViewId="0">
      <pane ySplit="6" topLeftCell="A8" activePane="bottomLeft" state="frozen"/>
      <selection pane="bottomLeft" activeCell="E16" sqref="E16"/>
    </sheetView>
  </sheetViews>
  <sheetFormatPr baseColWidth="10" defaultColWidth="9.1640625" defaultRowHeight="30" customHeight="1" x14ac:dyDescent="0.2"/>
  <cols>
    <col min="1" max="1" width="2.6640625" style="36" customWidth="1"/>
    <col min="2" max="2" width="42.33203125" bestFit="1" customWidth="1"/>
    <col min="3" max="3" width="27.5" customWidth="1"/>
    <col min="4" max="4" width="13" customWidth="1"/>
    <col min="5" max="5" width="10.5" style="4" customWidth="1"/>
    <col min="6" max="6" width="10.5" customWidth="1"/>
    <col min="7" max="7" width="2.6640625" customWidth="1"/>
    <col min="8" max="8" width="9.5" hidden="1" customWidth="1"/>
    <col min="9" max="85" width="2.5" customWidth="1"/>
    <col min="86" max="86" width="2" bestFit="1" customWidth="1"/>
    <col min="87" max="88" width="2.1640625" bestFit="1" customWidth="1"/>
    <col min="89" max="90" width="2" bestFit="1" customWidth="1"/>
    <col min="91" max="106" width="2.83203125" bestFit="1" customWidth="1"/>
  </cols>
  <sheetData>
    <row r="1" spans="1:106" ht="30" customHeight="1" x14ac:dyDescent="0.35">
      <c r="A1" s="37" t="s">
        <v>34</v>
      </c>
      <c r="B1" s="41" t="s">
        <v>65</v>
      </c>
      <c r="C1" s="109"/>
      <c r="D1" s="1"/>
      <c r="E1" s="3"/>
      <c r="F1" s="27"/>
      <c r="H1" s="1"/>
      <c r="I1" s="9" t="s">
        <v>18</v>
      </c>
    </row>
    <row r="2" spans="1:106" ht="23" customHeight="1" x14ac:dyDescent="0.25">
      <c r="A2" s="36" t="s">
        <v>0</v>
      </c>
      <c r="B2" s="42" t="s">
        <v>67</v>
      </c>
      <c r="C2" s="109"/>
      <c r="I2" s="39" t="s">
        <v>19</v>
      </c>
    </row>
    <row r="3" spans="1:106" ht="40" x14ac:dyDescent="0.2">
      <c r="A3" s="36" t="s">
        <v>1</v>
      </c>
      <c r="B3" s="88" t="s">
        <v>66</v>
      </c>
      <c r="C3" s="110" t="s">
        <v>12</v>
      </c>
      <c r="D3" s="111"/>
      <c r="E3" s="108">
        <v>44033</v>
      </c>
      <c r="F3" s="108"/>
    </row>
    <row r="4" spans="1:106" ht="30" customHeight="1" x14ac:dyDescent="0.2">
      <c r="A4" s="37" t="s">
        <v>2</v>
      </c>
      <c r="C4" s="110" t="s">
        <v>13</v>
      </c>
      <c r="D4" s="111"/>
      <c r="E4" s="5">
        <v>1</v>
      </c>
      <c r="I4" s="105">
        <f>I5</f>
        <v>44032</v>
      </c>
      <c r="J4" s="106"/>
      <c r="K4" s="106"/>
      <c r="L4" s="106"/>
      <c r="M4" s="106"/>
      <c r="N4" s="106"/>
      <c r="O4" s="107"/>
      <c r="P4" s="105">
        <f>P5</f>
        <v>44039</v>
      </c>
      <c r="Q4" s="106"/>
      <c r="R4" s="106"/>
      <c r="S4" s="106"/>
      <c r="T4" s="106"/>
      <c r="U4" s="106"/>
      <c r="V4" s="107"/>
      <c r="W4" s="105">
        <f>W5</f>
        <v>44046</v>
      </c>
      <c r="X4" s="106"/>
      <c r="Y4" s="106"/>
      <c r="Z4" s="106"/>
      <c r="AA4" s="106"/>
      <c r="AB4" s="106"/>
      <c r="AC4" s="107"/>
      <c r="AD4" s="105">
        <f>AD5</f>
        <v>44053</v>
      </c>
      <c r="AE4" s="106"/>
      <c r="AF4" s="106"/>
      <c r="AG4" s="106"/>
      <c r="AH4" s="106"/>
      <c r="AI4" s="106"/>
      <c r="AJ4" s="107"/>
      <c r="AK4" s="105">
        <f>AK5</f>
        <v>44060</v>
      </c>
      <c r="AL4" s="106"/>
      <c r="AM4" s="106"/>
      <c r="AN4" s="106"/>
      <c r="AO4" s="106"/>
      <c r="AP4" s="106"/>
      <c r="AQ4" s="107"/>
      <c r="AR4" s="105">
        <f>AR5</f>
        <v>44067</v>
      </c>
      <c r="AS4" s="106"/>
      <c r="AT4" s="106"/>
      <c r="AU4" s="106"/>
      <c r="AV4" s="106"/>
      <c r="AW4" s="106"/>
      <c r="AX4" s="107"/>
      <c r="AY4" s="105">
        <f>AY5</f>
        <v>44074</v>
      </c>
      <c r="AZ4" s="106"/>
      <c r="BA4" s="106"/>
      <c r="BB4" s="106"/>
      <c r="BC4" s="106"/>
      <c r="BD4" s="106"/>
      <c r="BE4" s="107"/>
      <c r="BF4" s="105">
        <f>BF5</f>
        <v>44081</v>
      </c>
      <c r="BG4" s="106"/>
      <c r="BH4" s="106"/>
      <c r="BI4" s="106"/>
      <c r="BJ4" s="106"/>
      <c r="BK4" s="106"/>
      <c r="BL4" s="107"/>
      <c r="BM4" s="105">
        <f>BM5</f>
        <v>44088</v>
      </c>
      <c r="BN4" s="106"/>
      <c r="BO4" s="106"/>
      <c r="BP4" s="106"/>
      <c r="BQ4" s="106"/>
      <c r="BR4" s="106"/>
      <c r="BS4" s="107"/>
      <c r="BT4" s="105">
        <f>BT5</f>
        <v>44095</v>
      </c>
      <c r="BU4" s="106"/>
      <c r="BV4" s="106"/>
      <c r="BW4" s="106"/>
      <c r="BX4" s="106"/>
      <c r="BY4" s="106"/>
      <c r="BZ4" s="107"/>
      <c r="CA4" s="105">
        <f>CA5</f>
        <v>44102</v>
      </c>
      <c r="CB4" s="106"/>
      <c r="CC4" s="106"/>
      <c r="CD4" s="106"/>
      <c r="CE4" s="106"/>
      <c r="CF4" s="106"/>
      <c r="CG4" s="107"/>
      <c r="CH4" s="105">
        <f>CH5</f>
        <v>44109</v>
      </c>
      <c r="CI4" s="106"/>
      <c r="CJ4" s="106"/>
      <c r="CK4" s="106"/>
      <c r="CL4" s="106"/>
      <c r="CM4" s="106"/>
      <c r="CN4" s="107"/>
      <c r="CO4" s="105">
        <f>CO5</f>
        <v>44116</v>
      </c>
      <c r="CP4" s="106"/>
      <c r="CQ4" s="106"/>
      <c r="CR4" s="106"/>
      <c r="CS4" s="106"/>
      <c r="CT4" s="106"/>
      <c r="CU4" s="107"/>
      <c r="CV4" s="105">
        <f>CV5</f>
        <v>44123</v>
      </c>
      <c r="CW4" s="106"/>
      <c r="CX4" s="106"/>
      <c r="CY4" s="106"/>
      <c r="CZ4" s="106"/>
      <c r="DA4" s="106"/>
      <c r="DB4" s="107"/>
    </row>
    <row r="5" spans="1:106" ht="15" customHeight="1" x14ac:dyDescent="0.2">
      <c r="A5" s="37" t="s">
        <v>3</v>
      </c>
      <c r="B5" s="104"/>
      <c r="C5" s="104"/>
      <c r="D5" s="104"/>
      <c r="E5" s="104"/>
      <c r="F5" s="104"/>
      <c r="G5" s="104"/>
      <c r="I5" s="65">
        <f>$E$3-WEEKDAY(Début_Projet,3)</f>
        <v>44032</v>
      </c>
      <c r="J5" s="66">
        <f>I5+1</f>
        <v>44033</v>
      </c>
      <c r="K5" s="66">
        <f t="shared" ref="K5:AX5" si="0">J5+1</f>
        <v>44034</v>
      </c>
      <c r="L5" s="66">
        <f t="shared" si="0"/>
        <v>44035</v>
      </c>
      <c r="M5" s="66">
        <f t="shared" si="0"/>
        <v>44036</v>
      </c>
      <c r="N5" s="66">
        <f t="shared" si="0"/>
        <v>44037</v>
      </c>
      <c r="O5" s="67">
        <f t="shared" si="0"/>
        <v>44038</v>
      </c>
      <c r="P5" s="65">
        <f>O5+1</f>
        <v>44039</v>
      </c>
      <c r="Q5" s="66">
        <f>P5+1</f>
        <v>44040</v>
      </c>
      <c r="R5" s="66">
        <f t="shared" si="0"/>
        <v>44041</v>
      </c>
      <c r="S5" s="66">
        <f t="shared" si="0"/>
        <v>44042</v>
      </c>
      <c r="T5" s="66">
        <f t="shared" si="0"/>
        <v>44043</v>
      </c>
      <c r="U5" s="66">
        <f t="shared" si="0"/>
        <v>44044</v>
      </c>
      <c r="V5" s="67">
        <f t="shared" si="0"/>
        <v>44045</v>
      </c>
      <c r="W5" s="65">
        <f>V5+1</f>
        <v>44046</v>
      </c>
      <c r="X5" s="66">
        <f>W5+1</f>
        <v>44047</v>
      </c>
      <c r="Y5" s="66">
        <f t="shared" si="0"/>
        <v>44048</v>
      </c>
      <c r="Z5" s="66">
        <f t="shared" si="0"/>
        <v>44049</v>
      </c>
      <c r="AA5" s="66">
        <f t="shared" si="0"/>
        <v>44050</v>
      </c>
      <c r="AB5" s="66">
        <f t="shared" si="0"/>
        <v>44051</v>
      </c>
      <c r="AC5" s="67">
        <f t="shared" si="0"/>
        <v>44052</v>
      </c>
      <c r="AD5" s="65">
        <f>AC5+1</f>
        <v>44053</v>
      </c>
      <c r="AE5" s="66">
        <f>AD5+1</f>
        <v>44054</v>
      </c>
      <c r="AF5" s="66">
        <f t="shared" si="0"/>
        <v>44055</v>
      </c>
      <c r="AG5" s="66">
        <f t="shared" si="0"/>
        <v>44056</v>
      </c>
      <c r="AH5" s="66">
        <f t="shared" si="0"/>
        <v>44057</v>
      </c>
      <c r="AI5" s="66">
        <f t="shared" si="0"/>
        <v>44058</v>
      </c>
      <c r="AJ5" s="67">
        <f t="shared" si="0"/>
        <v>44059</v>
      </c>
      <c r="AK5" s="65">
        <f>AJ5+1</f>
        <v>44060</v>
      </c>
      <c r="AL5" s="66">
        <f>AK5+1</f>
        <v>44061</v>
      </c>
      <c r="AM5" s="66">
        <f t="shared" si="0"/>
        <v>44062</v>
      </c>
      <c r="AN5" s="66">
        <f t="shared" si="0"/>
        <v>44063</v>
      </c>
      <c r="AO5" s="66">
        <f t="shared" si="0"/>
        <v>44064</v>
      </c>
      <c r="AP5" s="66">
        <f t="shared" si="0"/>
        <v>44065</v>
      </c>
      <c r="AQ5" s="67">
        <f t="shared" si="0"/>
        <v>44066</v>
      </c>
      <c r="AR5" s="65">
        <f>AQ5+1</f>
        <v>44067</v>
      </c>
      <c r="AS5" s="66">
        <f>AR5+1</f>
        <v>44068</v>
      </c>
      <c r="AT5" s="66">
        <f t="shared" si="0"/>
        <v>44069</v>
      </c>
      <c r="AU5" s="66">
        <f t="shared" si="0"/>
        <v>44070</v>
      </c>
      <c r="AV5" s="66">
        <f t="shared" si="0"/>
        <v>44071</v>
      </c>
      <c r="AW5" s="66">
        <f t="shared" si="0"/>
        <v>44072</v>
      </c>
      <c r="AX5" s="67">
        <f t="shared" si="0"/>
        <v>44073</v>
      </c>
      <c r="AY5" s="65">
        <f>AX5+1</f>
        <v>44074</v>
      </c>
      <c r="AZ5" s="66">
        <f>AY5+1</f>
        <v>44075</v>
      </c>
      <c r="BA5" s="66">
        <f t="shared" ref="BA5:BE5" si="1">AZ5+1</f>
        <v>44076</v>
      </c>
      <c r="BB5" s="66">
        <f t="shared" si="1"/>
        <v>44077</v>
      </c>
      <c r="BC5" s="66">
        <f t="shared" si="1"/>
        <v>44078</v>
      </c>
      <c r="BD5" s="66">
        <f t="shared" si="1"/>
        <v>44079</v>
      </c>
      <c r="BE5" s="67">
        <f t="shared" si="1"/>
        <v>44080</v>
      </c>
      <c r="BF5" s="65">
        <f>BE5+1</f>
        <v>44081</v>
      </c>
      <c r="BG5" s="66">
        <f>BF5+1</f>
        <v>44082</v>
      </c>
      <c r="BH5" s="66">
        <f t="shared" ref="BH5:BL5" si="2">BG5+1</f>
        <v>44083</v>
      </c>
      <c r="BI5" s="66">
        <f t="shared" si="2"/>
        <v>44084</v>
      </c>
      <c r="BJ5" s="66">
        <f t="shared" si="2"/>
        <v>44085</v>
      </c>
      <c r="BK5" s="66">
        <f t="shared" si="2"/>
        <v>44086</v>
      </c>
      <c r="BL5" s="67">
        <f t="shared" si="2"/>
        <v>44087</v>
      </c>
      <c r="BM5" s="65">
        <f>BL5+1</f>
        <v>44088</v>
      </c>
      <c r="BN5" s="66">
        <f>BM5+1</f>
        <v>44089</v>
      </c>
      <c r="BO5" s="66">
        <f t="shared" ref="BO5" si="3">BN5+1</f>
        <v>44090</v>
      </c>
      <c r="BP5" s="66">
        <f t="shared" ref="BP5" si="4">BO5+1</f>
        <v>44091</v>
      </c>
      <c r="BQ5" s="66">
        <f t="shared" ref="BQ5" si="5">BP5+1</f>
        <v>44092</v>
      </c>
      <c r="BR5" s="66">
        <f t="shared" ref="BR5" si="6">BQ5+1</f>
        <v>44093</v>
      </c>
      <c r="BS5" s="67">
        <f t="shared" ref="BS5" si="7">BR5+1</f>
        <v>44094</v>
      </c>
      <c r="BT5" s="65">
        <f>BS5+1</f>
        <v>44095</v>
      </c>
      <c r="BU5" s="66">
        <f>BT5+1</f>
        <v>44096</v>
      </c>
      <c r="BV5" s="66">
        <f t="shared" ref="BV5" si="8">BU5+1</f>
        <v>44097</v>
      </c>
      <c r="BW5" s="66">
        <f t="shared" ref="BW5" si="9">BV5+1</f>
        <v>44098</v>
      </c>
      <c r="BX5" s="66">
        <f t="shared" ref="BX5" si="10">BW5+1</f>
        <v>44099</v>
      </c>
      <c r="BY5" s="66">
        <f t="shared" ref="BY5" si="11">BX5+1</f>
        <v>44100</v>
      </c>
      <c r="BZ5" s="67">
        <f t="shared" ref="BZ5" si="12">BY5+1</f>
        <v>44101</v>
      </c>
      <c r="CA5" s="65">
        <f>BZ5+1</f>
        <v>44102</v>
      </c>
      <c r="CB5" s="66">
        <f>CA5+1</f>
        <v>44103</v>
      </c>
      <c r="CC5" s="66">
        <f t="shared" ref="CC5" si="13">CB5+1</f>
        <v>44104</v>
      </c>
      <c r="CD5" s="66">
        <f t="shared" ref="CD5" si="14">CC5+1</f>
        <v>44105</v>
      </c>
      <c r="CE5" s="66">
        <f t="shared" ref="CE5" si="15">CD5+1</f>
        <v>44106</v>
      </c>
      <c r="CF5" s="66">
        <f t="shared" ref="CF5" si="16">CE5+1</f>
        <v>44107</v>
      </c>
      <c r="CG5" s="67">
        <f t="shared" ref="CG5" si="17">CF5+1</f>
        <v>44108</v>
      </c>
      <c r="CH5" s="65">
        <f>CG5+1</f>
        <v>44109</v>
      </c>
      <c r="CI5" s="66">
        <f>CH5+1</f>
        <v>44110</v>
      </c>
      <c r="CJ5" s="66">
        <f t="shared" ref="CJ5" si="18">CI5+1</f>
        <v>44111</v>
      </c>
      <c r="CK5" s="66">
        <f t="shared" ref="CK5" si="19">CJ5+1</f>
        <v>44112</v>
      </c>
      <c r="CL5" s="66">
        <f t="shared" ref="CL5" si="20">CK5+1</f>
        <v>44113</v>
      </c>
      <c r="CM5" s="66">
        <f t="shared" ref="CM5" si="21">CL5+1</f>
        <v>44114</v>
      </c>
      <c r="CN5" s="67">
        <f t="shared" ref="CN5" si="22">CM5+1</f>
        <v>44115</v>
      </c>
      <c r="CO5" s="65">
        <f>CN5+1</f>
        <v>44116</v>
      </c>
      <c r="CP5" s="66">
        <f>CO5+1</f>
        <v>44117</v>
      </c>
      <c r="CQ5" s="66">
        <f t="shared" ref="CQ5" si="23">CP5+1</f>
        <v>44118</v>
      </c>
      <c r="CR5" s="66">
        <f t="shared" ref="CR5" si="24">CQ5+1</f>
        <v>44119</v>
      </c>
      <c r="CS5" s="66">
        <f t="shared" ref="CS5" si="25">CR5+1</f>
        <v>44120</v>
      </c>
      <c r="CT5" s="66">
        <f t="shared" ref="CT5" si="26">CS5+1</f>
        <v>44121</v>
      </c>
      <c r="CU5" s="67">
        <f t="shared" ref="CU5" si="27">CT5+1</f>
        <v>44122</v>
      </c>
      <c r="CV5" s="65">
        <f>CU5+1</f>
        <v>44123</v>
      </c>
      <c r="CW5" s="66">
        <f>CV5+1</f>
        <v>44124</v>
      </c>
      <c r="CX5" s="66">
        <f t="shared" ref="CX5" si="28">CW5+1</f>
        <v>44125</v>
      </c>
      <c r="CY5" s="66">
        <f t="shared" ref="CY5" si="29">CX5+1</f>
        <v>44126</v>
      </c>
      <c r="CZ5" s="66">
        <f t="shared" ref="CZ5" si="30">CY5+1</f>
        <v>44127</v>
      </c>
      <c r="DA5" s="66">
        <f t="shared" ref="DA5" si="31">CZ5+1</f>
        <v>44128</v>
      </c>
      <c r="DB5" s="67">
        <f t="shared" ref="DB5" si="32">DA5+1</f>
        <v>44129</v>
      </c>
    </row>
    <row r="6" spans="1:106" ht="30" customHeight="1" thickBot="1" x14ac:dyDescent="0.25">
      <c r="A6" s="37" t="s">
        <v>4</v>
      </c>
      <c r="B6" s="6" t="s">
        <v>11</v>
      </c>
      <c r="C6" s="7" t="s">
        <v>33</v>
      </c>
      <c r="D6" s="7" t="s">
        <v>14</v>
      </c>
      <c r="E6" s="7" t="s">
        <v>15</v>
      </c>
      <c r="F6" s="7" t="s">
        <v>16</v>
      </c>
      <c r="G6" s="7"/>
      <c r="H6" s="7" t="s">
        <v>17</v>
      </c>
      <c r="I6" s="8" t="str">
        <f>LEFT(TEXT(I5,"jjj"),1)</f>
        <v>l</v>
      </c>
      <c r="J6" s="8" t="str">
        <f t="shared" ref="J6:AN6" si="33">LEFT(TEXT(J5,"jjj"),1)</f>
        <v>m</v>
      </c>
      <c r="K6" s="8" t="str">
        <f t="shared" si="33"/>
        <v>m</v>
      </c>
      <c r="L6" s="8" t="str">
        <f t="shared" si="33"/>
        <v>j</v>
      </c>
      <c r="M6" s="8" t="str">
        <f t="shared" si="33"/>
        <v>v</v>
      </c>
      <c r="N6" s="8" t="str">
        <f t="shared" si="33"/>
        <v>s</v>
      </c>
      <c r="O6" s="8" t="str">
        <f t="shared" si="33"/>
        <v>d</v>
      </c>
      <c r="P6" s="8" t="str">
        <f t="shared" si="33"/>
        <v>l</v>
      </c>
      <c r="Q6" s="8" t="str">
        <f t="shared" si="33"/>
        <v>m</v>
      </c>
      <c r="R6" s="8" t="str">
        <f t="shared" si="33"/>
        <v>m</v>
      </c>
      <c r="S6" s="8" t="str">
        <f t="shared" si="33"/>
        <v>j</v>
      </c>
      <c r="T6" s="8" t="str">
        <f t="shared" si="33"/>
        <v>v</v>
      </c>
      <c r="U6" s="8" t="str">
        <f t="shared" si="33"/>
        <v>s</v>
      </c>
      <c r="V6" s="8" t="str">
        <f t="shared" si="33"/>
        <v>d</v>
      </c>
      <c r="W6" s="8" t="str">
        <f t="shared" si="33"/>
        <v>l</v>
      </c>
      <c r="X6" s="8" t="str">
        <f t="shared" si="33"/>
        <v>m</v>
      </c>
      <c r="Y6" s="8" t="str">
        <f t="shared" si="33"/>
        <v>m</v>
      </c>
      <c r="Z6" s="8" t="str">
        <f t="shared" si="33"/>
        <v>j</v>
      </c>
      <c r="AA6" s="8" t="str">
        <f t="shared" si="33"/>
        <v>v</v>
      </c>
      <c r="AB6" s="8" t="str">
        <f t="shared" si="33"/>
        <v>s</v>
      </c>
      <c r="AC6" s="8" t="str">
        <f t="shared" si="33"/>
        <v>d</v>
      </c>
      <c r="AD6" s="8" t="str">
        <f t="shared" si="33"/>
        <v>l</v>
      </c>
      <c r="AE6" s="8" t="str">
        <f t="shared" si="33"/>
        <v>m</v>
      </c>
      <c r="AF6" s="8" t="str">
        <f t="shared" si="33"/>
        <v>m</v>
      </c>
      <c r="AG6" s="8" t="str">
        <f t="shared" si="33"/>
        <v>j</v>
      </c>
      <c r="AH6" s="8" t="str">
        <f t="shared" si="33"/>
        <v>v</v>
      </c>
      <c r="AI6" s="8" t="str">
        <f t="shared" si="33"/>
        <v>s</v>
      </c>
      <c r="AJ6" s="8" t="str">
        <f t="shared" si="33"/>
        <v>d</v>
      </c>
      <c r="AK6" s="8" t="str">
        <f t="shared" si="33"/>
        <v>l</v>
      </c>
      <c r="AL6" s="8" t="str">
        <f t="shared" si="33"/>
        <v>m</v>
      </c>
      <c r="AM6" s="8" t="str">
        <f t="shared" si="33"/>
        <v>m</v>
      </c>
      <c r="AN6" s="8" t="str">
        <f t="shared" si="33"/>
        <v>j</v>
      </c>
      <c r="AO6" s="8" t="str">
        <f t="shared" ref="AO6:BL6" si="34">LEFT(TEXT(AO5,"jjj"),1)</f>
        <v>v</v>
      </c>
      <c r="AP6" s="8" t="str">
        <f t="shared" si="34"/>
        <v>s</v>
      </c>
      <c r="AQ6" s="8" t="str">
        <f t="shared" si="34"/>
        <v>d</v>
      </c>
      <c r="AR6" s="8" t="str">
        <f t="shared" si="34"/>
        <v>l</v>
      </c>
      <c r="AS6" s="8" t="str">
        <f t="shared" si="34"/>
        <v>m</v>
      </c>
      <c r="AT6" s="8" t="str">
        <f t="shared" si="34"/>
        <v>m</v>
      </c>
      <c r="AU6" s="8" t="str">
        <f t="shared" si="34"/>
        <v>j</v>
      </c>
      <c r="AV6" s="8" t="str">
        <f t="shared" si="34"/>
        <v>v</v>
      </c>
      <c r="AW6" s="8" t="str">
        <f t="shared" si="34"/>
        <v>s</v>
      </c>
      <c r="AX6" s="8" t="str">
        <f t="shared" si="34"/>
        <v>d</v>
      </c>
      <c r="AY6" s="8" t="str">
        <f t="shared" si="34"/>
        <v>l</v>
      </c>
      <c r="AZ6" s="8" t="str">
        <f t="shared" si="34"/>
        <v>m</v>
      </c>
      <c r="BA6" s="8" t="str">
        <f t="shared" si="34"/>
        <v>m</v>
      </c>
      <c r="BB6" s="8" t="str">
        <f t="shared" si="34"/>
        <v>j</v>
      </c>
      <c r="BC6" s="8" t="str">
        <f t="shared" si="34"/>
        <v>v</v>
      </c>
      <c r="BD6" s="8" t="str">
        <f t="shared" si="34"/>
        <v>s</v>
      </c>
      <c r="BE6" s="8" t="str">
        <f t="shared" si="34"/>
        <v>d</v>
      </c>
      <c r="BF6" s="8" t="str">
        <f t="shared" si="34"/>
        <v>l</v>
      </c>
      <c r="BG6" s="8" t="str">
        <f t="shared" si="34"/>
        <v>m</v>
      </c>
      <c r="BH6" s="8" t="str">
        <f t="shared" si="34"/>
        <v>m</v>
      </c>
      <c r="BI6" s="8" t="str">
        <f t="shared" si="34"/>
        <v>j</v>
      </c>
      <c r="BJ6" s="8" t="str">
        <f t="shared" si="34"/>
        <v>v</v>
      </c>
      <c r="BK6" s="8" t="str">
        <f t="shared" si="34"/>
        <v>s</v>
      </c>
      <c r="BL6" s="8" t="str">
        <f t="shared" si="34"/>
        <v>d</v>
      </c>
      <c r="BM6" s="8" t="str">
        <f t="shared" ref="BM6:BS6" si="35">LEFT(TEXT(BM5,"jjj"),1)</f>
        <v>l</v>
      </c>
      <c r="BN6" s="8" t="str">
        <f t="shared" si="35"/>
        <v>m</v>
      </c>
      <c r="BO6" s="8" t="str">
        <f t="shared" si="35"/>
        <v>m</v>
      </c>
      <c r="BP6" s="8" t="str">
        <f t="shared" si="35"/>
        <v>j</v>
      </c>
      <c r="BQ6" s="8" t="str">
        <f t="shared" si="35"/>
        <v>v</v>
      </c>
      <c r="BR6" s="8" t="str">
        <f t="shared" si="35"/>
        <v>s</v>
      </c>
      <c r="BS6" s="8" t="str">
        <f t="shared" si="35"/>
        <v>d</v>
      </c>
      <c r="BT6" s="8" t="str">
        <f t="shared" ref="BT6:BZ6" si="36">LEFT(TEXT(BT5,"jjj"),1)</f>
        <v>l</v>
      </c>
      <c r="BU6" s="8" t="str">
        <f t="shared" si="36"/>
        <v>m</v>
      </c>
      <c r="BV6" s="8" t="str">
        <f t="shared" si="36"/>
        <v>m</v>
      </c>
      <c r="BW6" s="8" t="str">
        <f t="shared" si="36"/>
        <v>j</v>
      </c>
      <c r="BX6" s="8" t="str">
        <f t="shared" si="36"/>
        <v>v</v>
      </c>
      <c r="BY6" s="8" t="str">
        <f t="shared" si="36"/>
        <v>s</v>
      </c>
      <c r="BZ6" s="8" t="str">
        <f t="shared" si="36"/>
        <v>d</v>
      </c>
      <c r="CA6" s="8" t="str">
        <f t="shared" ref="CA6:CG6" si="37">LEFT(TEXT(CA5,"jjj"),1)</f>
        <v>l</v>
      </c>
      <c r="CB6" s="8" t="str">
        <f t="shared" si="37"/>
        <v>m</v>
      </c>
      <c r="CC6" s="8" t="str">
        <f t="shared" si="37"/>
        <v>m</v>
      </c>
      <c r="CD6" s="8" t="str">
        <f t="shared" si="37"/>
        <v>j</v>
      </c>
      <c r="CE6" s="8" t="str">
        <f t="shared" si="37"/>
        <v>v</v>
      </c>
      <c r="CF6" s="8" t="str">
        <f t="shared" si="37"/>
        <v>s</v>
      </c>
      <c r="CG6" s="8" t="str">
        <f t="shared" si="37"/>
        <v>d</v>
      </c>
      <c r="CH6" s="8" t="str">
        <f t="shared" ref="CH6:CU6" si="38">LEFT(TEXT(CH5,"jjj"),1)</f>
        <v>l</v>
      </c>
      <c r="CI6" s="8" t="str">
        <f t="shared" si="38"/>
        <v>m</v>
      </c>
      <c r="CJ6" s="8" t="str">
        <f t="shared" si="38"/>
        <v>m</v>
      </c>
      <c r="CK6" s="8" t="str">
        <f t="shared" si="38"/>
        <v>j</v>
      </c>
      <c r="CL6" s="8" t="str">
        <f t="shared" si="38"/>
        <v>v</v>
      </c>
      <c r="CM6" s="8" t="str">
        <f t="shared" si="38"/>
        <v>s</v>
      </c>
      <c r="CN6" s="8" t="str">
        <f t="shared" si="38"/>
        <v>d</v>
      </c>
      <c r="CO6" s="8" t="str">
        <f t="shared" si="38"/>
        <v>l</v>
      </c>
      <c r="CP6" s="8" t="str">
        <f t="shared" si="38"/>
        <v>m</v>
      </c>
      <c r="CQ6" s="8" t="str">
        <f t="shared" si="38"/>
        <v>m</v>
      </c>
      <c r="CR6" s="8" t="str">
        <f t="shared" si="38"/>
        <v>j</v>
      </c>
      <c r="CS6" s="8" t="str">
        <f t="shared" si="38"/>
        <v>v</v>
      </c>
      <c r="CT6" s="8" t="str">
        <f t="shared" si="38"/>
        <v>s</v>
      </c>
      <c r="CU6" s="8" t="str">
        <f t="shared" si="38"/>
        <v>d</v>
      </c>
      <c r="CV6" s="8" t="str">
        <f t="shared" ref="CV6:DB6" si="39">LEFT(TEXT(CV5,"jjj"),1)</f>
        <v>l</v>
      </c>
      <c r="CW6" s="8" t="str">
        <f t="shared" si="39"/>
        <v>m</v>
      </c>
      <c r="CX6" s="8" t="str">
        <f t="shared" si="39"/>
        <v>m</v>
      </c>
      <c r="CY6" s="8" t="str">
        <f t="shared" si="39"/>
        <v>j</v>
      </c>
      <c r="CZ6" s="8" t="str">
        <f t="shared" si="39"/>
        <v>v</v>
      </c>
      <c r="DA6" s="8" t="str">
        <f t="shared" si="39"/>
        <v>s</v>
      </c>
      <c r="DB6" s="8" t="str">
        <f t="shared" si="39"/>
        <v>d</v>
      </c>
    </row>
    <row r="7" spans="1:106" ht="30" hidden="1" customHeight="1" thickBot="1" x14ac:dyDescent="0.25">
      <c r="A7" s="36" t="s">
        <v>5</v>
      </c>
      <c r="C7" s="40"/>
      <c r="E7"/>
      <c r="H7" t="e">
        <f t="shared" ref="H7:H39" ca="1" si="40">IF(OR(ISBLANK(_xlfn.SINGLE(début_tâche)),ISBLANK(_xlfn.SINGLE(fin_tâche))),"",_xlfn.SINGLE(fin_tâche)-_xlfn.SINGLE(début_tâche)+1)</f>
        <v>#NAME?</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row>
    <row r="8" spans="1:106" s="2" customFormat="1" ht="30" customHeight="1" thickBot="1" x14ac:dyDescent="0.25">
      <c r="A8" s="37" t="s">
        <v>6</v>
      </c>
      <c r="B8" s="12" t="s">
        <v>36</v>
      </c>
      <c r="C8" s="43"/>
      <c r="D8" s="13"/>
      <c r="E8" s="55"/>
      <c r="F8" s="56"/>
      <c r="G8" s="11"/>
      <c r="H8" s="11" t="e">
        <f t="shared" ca="1" si="40"/>
        <v>#NAME?</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row>
    <row r="9" spans="1:106" s="2" customFormat="1" ht="30" customHeight="1" thickBot="1" x14ac:dyDescent="0.25">
      <c r="A9" s="37" t="s">
        <v>7</v>
      </c>
      <c r="B9" s="49" t="s">
        <v>37</v>
      </c>
      <c r="C9" s="44" t="s">
        <v>40</v>
      </c>
      <c r="D9" s="14">
        <v>1</v>
      </c>
      <c r="E9" s="57">
        <f>Début_Projet</f>
        <v>44033</v>
      </c>
      <c r="F9" s="57">
        <f>E9</f>
        <v>44033</v>
      </c>
      <c r="G9" s="11"/>
      <c r="H9" s="11" t="e">
        <f t="shared" ca="1" si="40"/>
        <v>#NAME?</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row>
    <row r="10" spans="1:106" s="2" customFormat="1" ht="30" customHeight="1" thickBot="1" x14ac:dyDescent="0.25">
      <c r="A10" s="37" t="s">
        <v>8</v>
      </c>
      <c r="B10" s="49" t="s">
        <v>38</v>
      </c>
      <c r="C10" s="44" t="s">
        <v>40</v>
      </c>
      <c r="D10" s="14">
        <v>1</v>
      </c>
      <c r="E10" s="57">
        <f>F9</f>
        <v>44033</v>
      </c>
      <c r="F10" s="57">
        <f>E10</f>
        <v>44033</v>
      </c>
      <c r="G10" s="11"/>
      <c r="H10" s="11" t="e">
        <f t="shared" ca="1" si="40"/>
        <v>#NAME?</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row>
    <row r="11" spans="1:106" s="2" customFormat="1" ht="30" customHeight="1" thickBot="1" x14ac:dyDescent="0.25">
      <c r="A11" s="37"/>
      <c r="B11" s="49" t="s">
        <v>49</v>
      </c>
      <c r="C11" s="44" t="s">
        <v>40</v>
      </c>
      <c r="D11" s="14">
        <v>1</v>
      </c>
      <c r="E11" s="57">
        <f>F10</f>
        <v>44033</v>
      </c>
      <c r="F11" s="57">
        <f>E11</f>
        <v>44033</v>
      </c>
      <c r="G11" s="11"/>
      <c r="H11" s="11"/>
      <c r="I11" s="24"/>
      <c r="J11" s="24"/>
      <c r="K11" s="24"/>
      <c r="L11" s="24"/>
      <c r="M11" s="24"/>
      <c r="N11" s="24"/>
      <c r="O11" s="24"/>
      <c r="P11" s="24"/>
      <c r="Q11" s="24"/>
      <c r="R11" s="24"/>
      <c r="S11" s="24"/>
      <c r="T11" s="24"/>
      <c r="U11" s="25"/>
      <c r="V11" s="25"/>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row>
    <row r="12" spans="1:106" s="2" customFormat="1" ht="30" customHeight="1" thickBot="1" x14ac:dyDescent="0.25">
      <c r="A12" s="36"/>
      <c r="B12" s="49" t="s">
        <v>41</v>
      </c>
      <c r="C12" s="44" t="s">
        <v>40</v>
      </c>
      <c r="D12" s="14">
        <v>0.1</v>
      </c>
      <c r="E12" s="57">
        <v>44033</v>
      </c>
      <c r="F12" s="57">
        <f>E12+1</f>
        <v>44034</v>
      </c>
      <c r="G12" s="11"/>
      <c r="H12" s="11" t="e">
        <f t="shared" ca="1" si="40"/>
        <v>#NAME?</v>
      </c>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row>
    <row r="13" spans="1:106" s="2" customFormat="1" ht="30" customHeight="1" thickBot="1" x14ac:dyDescent="0.25">
      <c r="A13" s="36"/>
      <c r="B13" s="49" t="s">
        <v>68</v>
      </c>
      <c r="C13" s="44"/>
      <c r="D13" s="14">
        <v>0.5</v>
      </c>
      <c r="E13" s="57">
        <v>44033</v>
      </c>
      <c r="F13" s="57">
        <f>E13+1</f>
        <v>44034</v>
      </c>
      <c r="G13" s="11"/>
      <c r="H13" s="11" t="e">
        <f t="shared" ca="1" si="40"/>
        <v>#NAME?</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row>
    <row r="14" spans="1:106" s="2" customFormat="1" ht="30" customHeight="1" thickBot="1" x14ac:dyDescent="0.25">
      <c r="A14" s="36"/>
      <c r="B14" s="49" t="s">
        <v>39</v>
      </c>
      <c r="C14" s="44" t="s">
        <v>40</v>
      </c>
      <c r="D14" s="14">
        <v>0</v>
      </c>
      <c r="E14" s="57">
        <f>E13</f>
        <v>44033</v>
      </c>
      <c r="F14" s="57">
        <f>E14+4</f>
        <v>44037</v>
      </c>
      <c r="G14" s="11"/>
      <c r="H14" s="11"/>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row>
    <row r="15" spans="1:106" s="2" customFormat="1" ht="30" customHeight="1" thickBot="1" x14ac:dyDescent="0.25">
      <c r="A15" s="37" t="s">
        <v>9</v>
      </c>
      <c r="B15" s="15" t="s">
        <v>53</v>
      </c>
      <c r="C15" s="45"/>
      <c r="D15" s="16"/>
      <c r="E15" s="58"/>
      <c r="F15" s="59"/>
      <c r="G15" s="11"/>
      <c r="H15" s="11" t="e">
        <f t="shared" ca="1" si="40"/>
        <v>#NAME?</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row>
    <row r="16" spans="1:106" s="2" customFormat="1" ht="30" customHeight="1" thickBot="1" x14ac:dyDescent="0.25">
      <c r="A16" s="37"/>
      <c r="B16" s="50" t="s">
        <v>54</v>
      </c>
      <c r="C16" s="46" t="s">
        <v>71</v>
      </c>
      <c r="D16" s="17">
        <v>0</v>
      </c>
      <c r="E16" s="60"/>
      <c r="F16" s="60"/>
      <c r="G16" s="11"/>
      <c r="H16" s="11" t="e">
        <f t="shared" ca="1" si="40"/>
        <v>#NAME?</v>
      </c>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row>
    <row r="17" spans="1:106" s="2" customFormat="1" ht="30" customHeight="1" thickBot="1" x14ac:dyDescent="0.25">
      <c r="A17" s="36"/>
      <c r="B17" s="50" t="s">
        <v>55</v>
      </c>
      <c r="C17" s="46" t="s">
        <v>73</v>
      </c>
      <c r="D17" s="17">
        <v>0</v>
      </c>
      <c r="E17" s="60"/>
      <c r="F17" s="60"/>
      <c r="G17" s="11"/>
      <c r="H17" s="11" t="e">
        <f t="shared" ca="1" si="40"/>
        <v>#NAME?</v>
      </c>
      <c r="I17" s="24"/>
      <c r="J17" s="24"/>
      <c r="K17" s="24"/>
      <c r="L17" s="24"/>
      <c r="M17" s="24"/>
      <c r="N17" s="24"/>
      <c r="O17" s="24"/>
      <c r="P17" s="24"/>
      <c r="Q17" s="24"/>
      <c r="R17" s="24"/>
      <c r="S17" s="24"/>
      <c r="T17" s="24"/>
      <c r="U17" s="25"/>
      <c r="V17" s="25"/>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row>
    <row r="18" spans="1:106" s="2" customFormat="1" ht="30" customHeight="1" thickBot="1" x14ac:dyDescent="0.25">
      <c r="A18" s="36"/>
      <c r="B18" s="50" t="s">
        <v>56</v>
      </c>
      <c r="C18" s="46" t="s">
        <v>72</v>
      </c>
      <c r="D18" s="17">
        <v>0</v>
      </c>
      <c r="E18" s="60"/>
      <c r="F18" s="60"/>
      <c r="G18" s="11"/>
      <c r="H18" s="11" t="e">
        <f t="shared" ca="1" si="40"/>
        <v>#NAME?</v>
      </c>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row>
    <row r="19" spans="1:106" s="2" customFormat="1" ht="30" customHeight="1" thickBot="1" x14ac:dyDescent="0.25">
      <c r="A19" s="36" t="s">
        <v>10</v>
      </c>
      <c r="B19" s="18" t="s">
        <v>57</v>
      </c>
      <c r="C19" s="47"/>
      <c r="D19" s="19"/>
      <c r="E19" s="61"/>
      <c r="F19" s="62"/>
      <c r="G19" s="11"/>
      <c r="H19" s="11" t="e">
        <f t="shared" ca="1" si="40"/>
        <v>#NAME?</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row>
    <row r="20" spans="1:106" s="2" customFormat="1" ht="30" customHeight="1" thickBot="1" x14ac:dyDescent="0.25">
      <c r="A20" s="36"/>
      <c r="B20" s="51" t="s">
        <v>54</v>
      </c>
      <c r="C20" s="48" t="s">
        <v>72</v>
      </c>
      <c r="D20" s="20">
        <v>0</v>
      </c>
      <c r="E20" s="63"/>
      <c r="F20" s="63"/>
      <c r="G20" s="11"/>
      <c r="H20" s="11" t="e">
        <f t="shared" ca="1" si="40"/>
        <v>#NAME?</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row>
    <row r="21" spans="1:106" s="2" customFormat="1" ht="30" customHeight="1" thickBot="1" x14ac:dyDescent="0.25">
      <c r="A21" s="36"/>
      <c r="B21" s="112" t="s">
        <v>74</v>
      </c>
      <c r="C21" s="48" t="s">
        <v>69</v>
      </c>
      <c r="D21" s="20">
        <v>0</v>
      </c>
      <c r="E21" s="63"/>
      <c r="F21" s="63"/>
      <c r="G21" s="11"/>
      <c r="H21" s="11" t="e">
        <f t="shared" ca="1" si="40"/>
        <v>#NAME?</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row>
    <row r="22" spans="1:106" s="2" customFormat="1" ht="30" customHeight="1" thickBot="1" x14ac:dyDescent="0.25">
      <c r="A22" s="36"/>
      <c r="B22" s="51" t="s">
        <v>75</v>
      </c>
      <c r="C22" s="48" t="s">
        <v>76</v>
      </c>
      <c r="D22" s="20">
        <v>0</v>
      </c>
      <c r="E22" s="63"/>
      <c r="F22" s="63"/>
      <c r="G22" s="11"/>
      <c r="H22" s="11"/>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row>
    <row r="23" spans="1:106" s="2" customFormat="1" ht="30" customHeight="1" thickBot="1" x14ac:dyDescent="0.25">
      <c r="A23" s="36"/>
      <c r="B23" s="51" t="s">
        <v>59</v>
      </c>
      <c r="C23" s="48" t="s">
        <v>70</v>
      </c>
      <c r="D23" s="20">
        <v>0</v>
      </c>
      <c r="E23" s="63"/>
      <c r="F23" s="63"/>
      <c r="G23" s="11"/>
      <c r="H23" s="11" t="e">
        <f t="shared" ca="1" si="40"/>
        <v>#NAME?</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row>
    <row r="24" spans="1:106" s="2" customFormat="1" ht="30" customHeight="1" thickBot="1" x14ac:dyDescent="0.25">
      <c r="A24" s="36" t="s">
        <v>10</v>
      </c>
      <c r="B24" s="79" t="s">
        <v>60</v>
      </c>
      <c r="C24" s="80"/>
      <c r="D24" s="81"/>
      <c r="E24" s="82"/>
      <c r="F24" s="83"/>
      <c r="G24" s="11"/>
      <c r="H24" s="11" t="e">
        <f t="shared" ca="1" si="40"/>
        <v>#NAME?</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row>
    <row r="25" spans="1:106" s="2" customFormat="1" ht="30" customHeight="1" thickBot="1" x14ac:dyDescent="0.25">
      <c r="A25" s="36"/>
      <c r="B25" s="84" t="s">
        <v>61</v>
      </c>
      <c r="C25" s="85" t="s">
        <v>76</v>
      </c>
      <c r="D25" s="86">
        <v>0</v>
      </c>
      <c r="E25" s="87"/>
      <c r="F25" s="87"/>
      <c r="G25" s="11"/>
      <c r="H25" s="11" t="e">
        <f t="shared" ca="1" si="40"/>
        <v>#NAME?</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row>
    <row r="26" spans="1:106" s="2" customFormat="1" ht="30" customHeight="1" thickBot="1" x14ac:dyDescent="0.25">
      <c r="A26" s="36"/>
      <c r="B26" s="84" t="s">
        <v>58</v>
      </c>
      <c r="C26" s="85"/>
      <c r="D26" s="86">
        <v>0</v>
      </c>
      <c r="E26" s="87"/>
      <c r="F26" s="87"/>
      <c r="G26" s="11"/>
      <c r="H26" s="11" t="e">
        <f t="shared" ca="1" si="40"/>
        <v>#NAME?</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row>
    <row r="27" spans="1:106" s="2" customFormat="1" ht="30" customHeight="1" thickBot="1" x14ac:dyDescent="0.25">
      <c r="A27" s="36" t="s">
        <v>10</v>
      </c>
      <c r="B27" s="97" t="s">
        <v>62</v>
      </c>
      <c r="C27" s="98"/>
      <c r="D27" s="99"/>
      <c r="E27" s="100"/>
      <c r="F27" s="101"/>
      <c r="G27" s="11"/>
      <c r="H27" s="11" t="e">
        <f t="shared" ca="1" si="40"/>
        <v>#NAME?</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row>
    <row r="28" spans="1:106" s="2" customFormat="1" ht="30" customHeight="1" thickBot="1" x14ac:dyDescent="0.25">
      <c r="A28" s="36"/>
      <c r="B28" s="102" t="s">
        <v>63</v>
      </c>
      <c r="C28" s="68" t="s">
        <v>78</v>
      </c>
      <c r="D28" s="69">
        <v>0</v>
      </c>
      <c r="E28" s="103"/>
      <c r="F28" s="103"/>
      <c r="G28" s="11"/>
      <c r="H28" s="11" t="e">
        <f t="shared" ca="1" si="40"/>
        <v>#NAME?</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row>
    <row r="29" spans="1:106" s="2" customFormat="1" ht="30" customHeight="1" thickBot="1" x14ac:dyDescent="0.25">
      <c r="A29" s="36"/>
      <c r="B29" s="102" t="s">
        <v>64</v>
      </c>
      <c r="C29" s="68" t="s">
        <v>77</v>
      </c>
      <c r="D29" s="69">
        <v>0</v>
      </c>
      <c r="E29" s="103"/>
      <c r="F29" s="103"/>
      <c r="G29" s="11"/>
      <c r="H29" s="11" t="e">
        <f t="shared" ca="1" si="40"/>
        <v>#NAME?</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row>
    <row r="30" spans="1:106" s="2" customFormat="1" ht="30" customHeight="1" thickBot="1" x14ac:dyDescent="0.25">
      <c r="A30" s="36" t="s">
        <v>10</v>
      </c>
      <c r="B30" s="70" t="s">
        <v>48</v>
      </c>
      <c r="C30" s="71"/>
      <c r="D30" s="72"/>
      <c r="E30" s="73"/>
      <c r="F30" s="74"/>
      <c r="G30" s="11"/>
      <c r="H30" s="11" t="e">
        <f t="shared" ca="1" si="40"/>
        <v>#NAME?</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row>
    <row r="31" spans="1:106" s="2" customFormat="1" ht="30" customHeight="1" thickBot="1" x14ac:dyDescent="0.25">
      <c r="A31" s="36"/>
      <c r="B31" s="75" t="s">
        <v>42</v>
      </c>
      <c r="C31" s="76" t="s">
        <v>40</v>
      </c>
      <c r="D31" s="77">
        <v>0</v>
      </c>
      <c r="E31" s="78"/>
      <c r="F31" s="78"/>
      <c r="G31" s="11"/>
      <c r="H31" s="11" t="e">
        <f t="shared" ca="1" si="40"/>
        <v>#NAME?</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row>
    <row r="32" spans="1:106" s="2" customFormat="1" ht="30" customHeight="1" thickBot="1" x14ac:dyDescent="0.25">
      <c r="A32" s="36"/>
      <c r="B32" s="75" t="s">
        <v>46</v>
      </c>
      <c r="C32" s="76" t="s">
        <v>69</v>
      </c>
      <c r="D32" s="77">
        <v>0</v>
      </c>
      <c r="E32" s="78"/>
      <c r="F32" s="78"/>
      <c r="G32" s="11"/>
      <c r="H32" s="11" t="e">
        <f t="shared" ca="1" si="40"/>
        <v>#NAME?</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row>
    <row r="33" spans="1:106" s="2" customFormat="1" ht="30" customHeight="1" thickBot="1" x14ac:dyDescent="0.25">
      <c r="A33" s="36"/>
      <c r="B33" s="75" t="s">
        <v>43</v>
      </c>
      <c r="C33" s="76"/>
      <c r="D33" s="77">
        <v>0</v>
      </c>
      <c r="E33" s="78"/>
      <c r="F33" s="78">
        <f>E33</f>
        <v>0</v>
      </c>
      <c r="G33" s="11"/>
      <c r="H33" s="11" t="e">
        <f t="shared" ca="1" si="40"/>
        <v>#NAME?</v>
      </c>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row>
    <row r="34" spans="1:106" s="2" customFormat="1" ht="30" customHeight="1" thickBot="1" x14ac:dyDescent="0.25">
      <c r="A34" s="36"/>
      <c r="B34" s="75" t="s">
        <v>50</v>
      </c>
      <c r="C34" s="76" t="s">
        <v>79</v>
      </c>
      <c r="D34" s="77">
        <v>0</v>
      </c>
      <c r="E34" s="78"/>
      <c r="F34" s="78"/>
      <c r="G34" s="11"/>
      <c r="H34" s="11" t="e">
        <f t="shared" ca="1" si="40"/>
        <v>#NAME?</v>
      </c>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row>
    <row r="35" spans="1:106" s="2" customFormat="1" ht="30" customHeight="1" thickBot="1" x14ac:dyDescent="0.25">
      <c r="A35" s="36"/>
      <c r="B35" s="75" t="s">
        <v>51</v>
      </c>
      <c r="C35" s="76" t="s">
        <v>40</v>
      </c>
      <c r="D35" s="77">
        <v>0</v>
      </c>
      <c r="E35" s="78"/>
      <c r="F35" s="78"/>
      <c r="G35" s="11"/>
      <c r="H35" s="11" t="e">
        <f t="shared" ca="1" si="40"/>
        <v>#NAME?</v>
      </c>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row>
    <row r="36" spans="1:106" s="2" customFormat="1" ht="30" customHeight="1" thickBot="1" x14ac:dyDescent="0.25">
      <c r="A36" s="36"/>
      <c r="B36" s="75" t="s">
        <v>44</v>
      </c>
      <c r="C36" s="76" t="s">
        <v>70</v>
      </c>
      <c r="D36" s="77">
        <v>0</v>
      </c>
      <c r="E36" s="78"/>
      <c r="F36" s="78">
        <f>E36</f>
        <v>0</v>
      </c>
      <c r="G36" s="11"/>
      <c r="H36" s="11" t="e">
        <f t="shared" ca="1" si="40"/>
        <v>#NAME?</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row>
    <row r="37" spans="1:106" s="2" customFormat="1" ht="30" customHeight="1" thickBot="1" x14ac:dyDescent="0.25">
      <c r="A37" s="36"/>
      <c r="B37" s="75" t="s">
        <v>45</v>
      </c>
      <c r="C37" s="76" t="s">
        <v>40</v>
      </c>
      <c r="D37" s="77">
        <v>0</v>
      </c>
      <c r="E37" s="78">
        <v>44126</v>
      </c>
      <c r="F37" s="78">
        <f>E37</f>
        <v>44126</v>
      </c>
      <c r="G37" s="11"/>
      <c r="H37" s="11" t="e">
        <f t="shared" ca="1" si="40"/>
        <v>#NAME?</v>
      </c>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row>
    <row r="38" spans="1:106" s="2" customFormat="1" ht="30" customHeight="1" thickBot="1" x14ac:dyDescent="0.25">
      <c r="A38" s="36"/>
      <c r="B38" s="89" t="s">
        <v>47</v>
      </c>
      <c r="C38" s="90" t="s">
        <v>40</v>
      </c>
      <c r="D38" s="91"/>
      <c r="E38" s="92"/>
      <c r="F38" s="93"/>
      <c r="G38" s="11"/>
      <c r="H38" s="11"/>
      <c r="I38" s="95"/>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5"/>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24"/>
      <c r="CX38" s="24"/>
      <c r="CY38" s="24"/>
      <c r="CZ38" s="24"/>
      <c r="DA38" s="24"/>
      <c r="DB38" s="24"/>
    </row>
    <row r="39" spans="1:106" s="2" customFormat="1" ht="30" customHeight="1" thickBot="1" x14ac:dyDescent="0.25">
      <c r="A39" s="37" t="s">
        <v>35</v>
      </c>
      <c r="B39" s="21"/>
      <c r="C39" s="54"/>
      <c r="D39" s="22"/>
      <c r="E39" s="64"/>
      <c r="F39" s="64"/>
      <c r="G39" s="23"/>
      <c r="H39" s="23" t="e">
        <f t="shared" ca="1" si="40"/>
        <v>#NAME?</v>
      </c>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row>
    <row r="40" spans="1:106" ht="30" customHeight="1" x14ac:dyDescent="0.2">
      <c r="F40" t="s">
        <v>52</v>
      </c>
      <c r="G40" s="96"/>
    </row>
    <row r="41" spans="1:106" ht="30" customHeight="1" x14ac:dyDescent="0.2">
      <c r="C41" s="9"/>
      <c r="F41" s="38"/>
    </row>
    <row r="42" spans="1:106" ht="30" customHeight="1" x14ac:dyDescent="0.2">
      <c r="C42" s="10"/>
    </row>
  </sheetData>
  <mergeCells count="19">
    <mergeCell ref="CH4:CN4"/>
    <mergeCell ref="CO4:CU4"/>
    <mergeCell ref="CV4:DB4"/>
    <mergeCell ref="C1:C2"/>
    <mergeCell ref="C3:D3"/>
    <mergeCell ref="C4:D4"/>
    <mergeCell ref="BM4:BS4"/>
    <mergeCell ref="BT4:BZ4"/>
    <mergeCell ref="CA4:CG4"/>
    <mergeCell ref="AY4:BE4"/>
    <mergeCell ref="BF4:BL4"/>
    <mergeCell ref="B5:G5"/>
    <mergeCell ref="AK4:AQ4"/>
    <mergeCell ref="AR4:AX4"/>
    <mergeCell ref="E3:F3"/>
    <mergeCell ref="I4:O4"/>
    <mergeCell ref="P4:V4"/>
    <mergeCell ref="W4:AC4"/>
    <mergeCell ref="AD4:AJ4"/>
  </mergeCells>
  <conditionalFormatting sqref="D7:D11 D39 D24:D26 D13:D18">
    <cfRule type="dataBar" priority="4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24:BL26 BM30:BS33 BM36:BO36 BR36:BS36 I13:BL18 I37:DB39">
    <cfRule type="expression" dxfId="95" priority="453">
      <formula>AND(TODAY()&gt;=I$5,TODAY()&lt;J$5)</formula>
    </cfRule>
  </conditionalFormatting>
  <conditionalFormatting sqref="I7:BL11 I24:BL26 BM30:BS33 BM36:BO36 BR36:BS36 I13:BL18 I37:DB39">
    <cfRule type="expression" dxfId="94" priority="447">
      <formula>AND(début_tâche&lt;=I$5,ROUNDDOWN((fin_tâche-début_tâche+1)*avancement_tâche,0)+début_tâche-1&gt;=I$5)</formula>
    </cfRule>
    <cfRule type="expression" dxfId="93" priority="448" stopIfTrue="1">
      <formula>AND(fin_tâche&gt;=I$5,début_tâche&lt;J$5)</formula>
    </cfRule>
  </conditionalFormatting>
  <conditionalFormatting sqref="D36">
    <cfRule type="dataBar" priority="405">
      <dataBar>
        <cfvo type="num" val="0"/>
        <cfvo type="num" val="1"/>
        <color theme="0" tint="-0.249977111117893"/>
      </dataBar>
      <extLst>
        <ext xmlns:x14="http://schemas.microsoft.com/office/spreadsheetml/2009/9/main" uri="{B025F937-C7B1-47D3-B67F-A62EFF666E3E}">
          <x14:id>{BE91E08D-BE8D-B245-84D6-70CBFCB736C0}</x14:id>
        </ext>
      </extLst>
    </cfRule>
  </conditionalFormatting>
  <conditionalFormatting sqref="I36:BL36">
    <cfRule type="expression" dxfId="92" priority="408">
      <formula>AND(TODAY()&gt;=I$5,TODAY()&lt;J$5)</formula>
    </cfRule>
  </conditionalFormatting>
  <conditionalFormatting sqref="I36:BL36">
    <cfRule type="expression" dxfId="91" priority="406">
      <formula>AND(début_tâche&lt;=I$5,ROUNDDOWN((fin_tâche-début_tâche+1)*avancement_tâche,0)+début_tâche-1&gt;=I$5)</formula>
    </cfRule>
    <cfRule type="expression" dxfId="90" priority="407" stopIfTrue="1">
      <formula>AND(fin_tâche&gt;=I$5,début_tâche&lt;J$5)</formula>
    </cfRule>
  </conditionalFormatting>
  <conditionalFormatting sqref="D30">
    <cfRule type="dataBar" priority="401">
      <dataBar>
        <cfvo type="num" val="0"/>
        <cfvo type="num" val="1"/>
        <color theme="0" tint="-0.249977111117893"/>
      </dataBar>
      <extLst>
        <ext xmlns:x14="http://schemas.microsoft.com/office/spreadsheetml/2009/9/main" uri="{B025F937-C7B1-47D3-B67F-A62EFF666E3E}">
          <x14:id>{8DF35636-D834-CC4B-9EB2-A81952D3A743}</x14:id>
        </ext>
      </extLst>
    </cfRule>
  </conditionalFormatting>
  <conditionalFormatting sqref="I30:BL30">
    <cfRule type="expression" dxfId="89" priority="404">
      <formula>AND(TODAY()&gt;=I$5,TODAY()&lt;J$5)</formula>
    </cfRule>
  </conditionalFormatting>
  <conditionalFormatting sqref="I30:BL30">
    <cfRule type="expression" dxfId="88" priority="402">
      <formula>AND(début_tâche&lt;=I$5,ROUNDDOWN((fin_tâche-début_tâche+1)*avancement_tâche,0)+début_tâche-1&gt;=I$5)</formula>
    </cfRule>
    <cfRule type="expression" dxfId="87" priority="403" stopIfTrue="1">
      <formula>AND(fin_tâche&gt;=I$5,début_tâche&lt;J$5)</formula>
    </cfRule>
  </conditionalFormatting>
  <conditionalFormatting sqref="D32:D33">
    <cfRule type="dataBar" priority="397">
      <dataBar>
        <cfvo type="num" val="0"/>
        <cfvo type="num" val="1"/>
        <color theme="0" tint="-0.249977111117893"/>
      </dataBar>
      <extLst>
        <ext xmlns:x14="http://schemas.microsoft.com/office/spreadsheetml/2009/9/main" uri="{B025F937-C7B1-47D3-B67F-A62EFF666E3E}">
          <x14:id>{6D8CE42D-D17D-4D45-A969-DF49089AADD7}</x14:id>
        </ext>
      </extLst>
    </cfRule>
  </conditionalFormatting>
  <conditionalFormatting sqref="I32:BL33">
    <cfRule type="expression" dxfId="86" priority="400">
      <formula>AND(TODAY()&gt;=I$5,TODAY()&lt;J$5)</formula>
    </cfRule>
  </conditionalFormatting>
  <conditionalFormatting sqref="I32:BL33">
    <cfRule type="expression" dxfId="85" priority="398">
      <formula>AND(début_tâche&lt;=I$5,ROUNDDOWN((fin_tâche-début_tâche+1)*avancement_tâche,0)+début_tâche-1&gt;=I$5)</formula>
    </cfRule>
    <cfRule type="expression" dxfId="84" priority="399" stopIfTrue="1">
      <formula>AND(fin_tâche&gt;=I$5,début_tâche&lt;J$5)</formula>
    </cfRule>
  </conditionalFormatting>
  <conditionalFormatting sqref="D37">
    <cfRule type="dataBar" priority="396">
      <dataBar>
        <cfvo type="num" val="0"/>
        <cfvo type="num" val="1"/>
        <color theme="0" tint="-0.249977111117893"/>
      </dataBar>
      <extLst>
        <ext xmlns:x14="http://schemas.microsoft.com/office/spreadsheetml/2009/9/main" uri="{B025F937-C7B1-47D3-B67F-A62EFF666E3E}">
          <x14:id>{71C73CF4-D0C6-9440-BF83-77730CC420F0}</x14:id>
        </ext>
      </extLst>
    </cfRule>
  </conditionalFormatting>
  <conditionalFormatting sqref="D19:D23">
    <cfRule type="dataBar" priority="389">
      <dataBar>
        <cfvo type="num" val="0"/>
        <cfvo type="num" val="1"/>
        <color theme="0" tint="-0.249977111117893"/>
      </dataBar>
      <extLst>
        <ext xmlns:x14="http://schemas.microsoft.com/office/spreadsheetml/2009/9/main" uri="{B025F937-C7B1-47D3-B67F-A62EFF666E3E}">
          <x14:id>{89307F20-FBAF-0746-8714-3D228A4A4619}</x14:id>
        </ext>
      </extLst>
    </cfRule>
  </conditionalFormatting>
  <conditionalFormatting sqref="I19:BL23">
    <cfRule type="expression" dxfId="83" priority="392">
      <formula>AND(TODAY()&gt;=I$5,TODAY()&lt;J$5)</formula>
    </cfRule>
  </conditionalFormatting>
  <conditionalFormatting sqref="I19:BL23">
    <cfRule type="expression" dxfId="82" priority="390">
      <formula>AND(début_tâche&lt;=I$5,ROUNDDOWN((fin_tâche-début_tâche+1)*avancement_tâche,0)+début_tâche-1&gt;=I$5)</formula>
    </cfRule>
    <cfRule type="expression" dxfId="81" priority="391" stopIfTrue="1">
      <formula>AND(fin_tâche&gt;=I$5,début_tâche&lt;J$5)</formula>
    </cfRule>
  </conditionalFormatting>
  <conditionalFormatting sqref="D31">
    <cfRule type="dataBar" priority="381">
      <dataBar>
        <cfvo type="num" val="0"/>
        <cfvo type="num" val="1"/>
        <color theme="0" tint="-0.249977111117893"/>
      </dataBar>
      <extLst>
        <ext xmlns:x14="http://schemas.microsoft.com/office/spreadsheetml/2009/9/main" uri="{B025F937-C7B1-47D3-B67F-A62EFF666E3E}">
          <x14:id>{5481C2F7-85F7-9746-B483-0936D2DBF20D}</x14:id>
        </ext>
      </extLst>
    </cfRule>
  </conditionalFormatting>
  <conditionalFormatting sqref="I31:BL31">
    <cfRule type="expression" dxfId="80" priority="384">
      <formula>AND(TODAY()&gt;=I$5,TODAY()&lt;J$5)</formula>
    </cfRule>
  </conditionalFormatting>
  <conditionalFormatting sqref="I31:BL31">
    <cfRule type="expression" dxfId="79" priority="382">
      <formula>AND(début_tâche&lt;=I$5,ROUNDDOWN((fin_tâche-début_tâche+1)*avancement_tâche,0)+début_tâche-1&gt;=I$5)</formula>
    </cfRule>
    <cfRule type="expression" dxfId="78" priority="383" stopIfTrue="1">
      <formula>AND(fin_tâche&gt;=I$5,début_tâche&lt;J$5)</formula>
    </cfRule>
  </conditionalFormatting>
  <conditionalFormatting sqref="BM5:BS11 BM24:BS26 BM13:BS18">
    <cfRule type="expression" dxfId="77" priority="380">
      <formula>AND(TODAY()&gt;=BM$5,TODAY()&lt;BN$5)</formula>
    </cfRule>
  </conditionalFormatting>
  <conditionalFormatting sqref="BM7:BS11 BM24:BS26 BM13:BS18">
    <cfRule type="expression" dxfId="76" priority="378">
      <formula>AND(début_tâche&lt;=BM$5,ROUNDDOWN((fin_tâche-début_tâche+1)*avancement_tâche,0)+début_tâche-1&gt;=BM$5)</formula>
    </cfRule>
    <cfRule type="expression" dxfId="75" priority="379" stopIfTrue="1">
      <formula>AND(fin_tâche&gt;=BM$5,début_tâche&lt;BN$5)</formula>
    </cfRule>
  </conditionalFormatting>
  <conditionalFormatting sqref="BM19:BS23">
    <cfRule type="expression" dxfId="74" priority="356">
      <formula>AND(TODAY()&gt;=BM$5,TODAY()&lt;BN$5)</formula>
    </cfRule>
  </conditionalFormatting>
  <conditionalFormatting sqref="BM19:BS23">
    <cfRule type="expression" dxfId="73" priority="354">
      <formula>AND(début_tâche&lt;=BM$5,ROUNDDOWN((fin_tâche-début_tâche+1)*avancement_tâche,0)+début_tâche-1&gt;=BM$5)</formula>
    </cfRule>
    <cfRule type="expression" dxfId="72" priority="355" stopIfTrue="1">
      <formula>AND(fin_tâche&gt;=BM$5,début_tâche&lt;BN$5)</formula>
    </cfRule>
  </conditionalFormatting>
  <conditionalFormatting sqref="BT5:BZ11 BT24:BZ26 BT13:BZ18">
    <cfRule type="expression" dxfId="71" priority="347">
      <formula>AND(TODAY()&gt;=BT$5,TODAY()&lt;BU$5)</formula>
    </cfRule>
  </conditionalFormatting>
  <conditionalFormatting sqref="BT7:BZ11 BT24:BZ26 BT13:BZ18">
    <cfRule type="expression" dxfId="70" priority="345">
      <formula>AND(début_tâche&lt;=BT$5,ROUNDDOWN((fin_tâche-début_tâche+1)*avancement_tâche,0)+début_tâche-1&gt;=BT$5)</formula>
    </cfRule>
    <cfRule type="expression" dxfId="69" priority="346" stopIfTrue="1">
      <formula>AND(fin_tâche&gt;=BT$5,début_tâche&lt;BU$5)</formula>
    </cfRule>
  </conditionalFormatting>
  <conditionalFormatting sqref="BT36:BZ36">
    <cfRule type="expression" dxfId="68" priority="335">
      <formula>AND(TODAY()&gt;=BT$5,TODAY()&lt;BU$5)</formula>
    </cfRule>
  </conditionalFormatting>
  <conditionalFormatting sqref="BT36:BZ36">
    <cfRule type="expression" dxfId="67" priority="333">
      <formula>AND(début_tâche&lt;=BT$5,ROUNDDOWN((fin_tâche-début_tâche+1)*avancement_tâche,0)+début_tâche-1&gt;=BT$5)</formula>
    </cfRule>
    <cfRule type="expression" dxfId="66" priority="334" stopIfTrue="1">
      <formula>AND(fin_tâche&gt;=BT$5,début_tâche&lt;BU$5)</formula>
    </cfRule>
  </conditionalFormatting>
  <conditionalFormatting sqref="BT30:BZ30">
    <cfRule type="expression" dxfId="65" priority="332">
      <formula>AND(TODAY()&gt;=BT$5,TODAY()&lt;BU$5)</formula>
    </cfRule>
  </conditionalFormatting>
  <conditionalFormatting sqref="BT30:BZ30">
    <cfRule type="expression" dxfId="64" priority="330">
      <formula>AND(début_tâche&lt;=BT$5,ROUNDDOWN((fin_tâche-début_tâche+1)*avancement_tâche,0)+début_tâche-1&gt;=BT$5)</formula>
    </cfRule>
    <cfRule type="expression" dxfId="63" priority="331" stopIfTrue="1">
      <formula>AND(fin_tâche&gt;=BT$5,début_tâche&lt;BU$5)</formula>
    </cfRule>
  </conditionalFormatting>
  <conditionalFormatting sqref="BT32:BZ33">
    <cfRule type="expression" dxfId="62" priority="329">
      <formula>AND(TODAY()&gt;=BT$5,TODAY()&lt;BU$5)</formula>
    </cfRule>
  </conditionalFormatting>
  <conditionalFormatting sqref="BT32:BZ33">
    <cfRule type="expression" dxfId="61" priority="327">
      <formula>AND(début_tâche&lt;=BT$5,ROUNDDOWN((fin_tâche-début_tâche+1)*avancement_tâche,0)+début_tâche-1&gt;=BT$5)</formula>
    </cfRule>
    <cfRule type="expression" dxfId="60" priority="328" stopIfTrue="1">
      <formula>AND(fin_tâche&gt;=BT$5,début_tâche&lt;BU$5)</formula>
    </cfRule>
  </conditionalFormatting>
  <conditionalFormatting sqref="BT19:BZ23">
    <cfRule type="expression" dxfId="59" priority="323">
      <formula>AND(TODAY()&gt;=BT$5,TODAY()&lt;BU$5)</formula>
    </cfRule>
  </conditionalFormatting>
  <conditionalFormatting sqref="BT19:BZ23">
    <cfRule type="expression" dxfId="58" priority="321">
      <formula>AND(début_tâche&lt;=BT$5,ROUNDDOWN((fin_tâche-début_tâche+1)*avancement_tâche,0)+début_tâche-1&gt;=BT$5)</formula>
    </cfRule>
    <cfRule type="expression" dxfId="57" priority="322" stopIfTrue="1">
      <formula>AND(fin_tâche&gt;=BT$5,début_tâche&lt;BU$5)</formula>
    </cfRule>
  </conditionalFormatting>
  <conditionalFormatting sqref="BT31:BZ31">
    <cfRule type="expression" dxfId="56" priority="317">
      <formula>AND(TODAY()&gt;=BT$5,TODAY()&lt;BU$5)</formula>
    </cfRule>
  </conditionalFormatting>
  <conditionalFormatting sqref="BT31:BZ31">
    <cfRule type="expression" dxfId="55" priority="315">
      <formula>AND(début_tâche&lt;=BT$5,ROUNDDOWN((fin_tâche-début_tâche+1)*avancement_tâche,0)+début_tâche-1&gt;=BT$5)</formula>
    </cfRule>
    <cfRule type="expression" dxfId="54" priority="316" stopIfTrue="1">
      <formula>AND(fin_tâche&gt;=BT$5,début_tâche&lt;BU$5)</formula>
    </cfRule>
  </conditionalFormatting>
  <conditionalFormatting sqref="CA5:DB11 CA24:DB26 CA13:DB18">
    <cfRule type="expression" dxfId="53" priority="314">
      <formula>AND(TODAY()&gt;=CA$5,TODAY()&lt;CB$5)</formula>
    </cfRule>
  </conditionalFormatting>
  <conditionalFormatting sqref="CA7:DB11 CA24:DB26 CA13:DB18">
    <cfRule type="expression" dxfId="52" priority="312">
      <formula>AND(début_tâche&lt;=CA$5,ROUNDDOWN((fin_tâche-début_tâche+1)*avancement_tâche,0)+début_tâche-1&gt;=CA$5)</formula>
    </cfRule>
    <cfRule type="expression" dxfId="51" priority="313" stopIfTrue="1">
      <formula>AND(fin_tâche&gt;=CA$5,début_tâche&lt;CB$5)</formula>
    </cfRule>
  </conditionalFormatting>
  <conditionalFormatting sqref="CA36:DB36">
    <cfRule type="expression" dxfId="50" priority="302">
      <formula>AND(TODAY()&gt;=CA$5,TODAY()&lt;CB$5)</formula>
    </cfRule>
  </conditionalFormatting>
  <conditionalFormatting sqref="CA36:DB36">
    <cfRule type="expression" dxfId="49" priority="300">
      <formula>AND(début_tâche&lt;=CA$5,ROUNDDOWN((fin_tâche-début_tâche+1)*avancement_tâche,0)+début_tâche-1&gt;=CA$5)</formula>
    </cfRule>
    <cfRule type="expression" dxfId="48" priority="301" stopIfTrue="1">
      <formula>AND(fin_tâche&gt;=CA$5,début_tâche&lt;CB$5)</formula>
    </cfRule>
  </conditionalFormatting>
  <conditionalFormatting sqref="CA30:DB30">
    <cfRule type="expression" dxfId="47" priority="299">
      <formula>AND(TODAY()&gt;=CA$5,TODAY()&lt;CB$5)</formula>
    </cfRule>
  </conditionalFormatting>
  <conditionalFormatting sqref="CA30:DB30">
    <cfRule type="expression" dxfId="46" priority="297">
      <formula>AND(début_tâche&lt;=CA$5,ROUNDDOWN((fin_tâche-début_tâche+1)*avancement_tâche,0)+début_tâche-1&gt;=CA$5)</formula>
    </cfRule>
    <cfRule type="expression" dxfId="45" priority="298" stopIfTrue="1">
      <formula>AND(fin_tâche&gt;=CA$5,début_tâche&lt;CB$5)</formula>
    </cfRule>
  </conditionalFormatting>
  <conditionalFormatting sqref="CA32:DB33">
    <cfRule type="expression" dxfId="44" priority="296">
      <formula>AND(TODAY()&gt;=CA$5,TODAY()&lt;CB$5)</formula>
    </cfRule>
  </conditionalFormatting>
  <conditionalFormatting sqref="CA32:DB33">
    <cfRule type="expression" dxfId="43" priority="294">
      <formula>AND(début_tâche&lt;=CA$5,ROUNDDOWN((fin_tâche-début_tâche+1)*avancement_tâche,0)+début_tâche-1&gt;=CA$5)</formula>
    </cfRule>
    <cfRule type="expression" dxfId="42" priority="295" stopIfTrue="1">
      <formula>AND(fin_tâche&gt;=CA$5,début_tâche&lt;CB$5)</formula>
    </cfRule>
  </conditionalFormatting>
  <conditionalFormatting sqref="CA19:DB23">
    <cfRule type="expression" dxfId="41" priority="290">
      <formula>AND(TODAY()&gt;=CA$5,TODAY()&lt;CB$5)</formula>
    </cfRule>
  </conditionalFormatting>
  <conditionalFormatting sqref="CA19:DB23">
    <cfRule type="expression" dxfId="40" priority="288">
      <formula>AND(début_tâche&lt;=CA$5,ROUNDDOWN((fin_tâche-début_tâche+1)*avancement_tâche,0)+début_tâche-1&gt;=CA$5)</formula>
    </cfRule>
    <cfRule type="expression" dxfId="39" priority="289" stopIfTrue="1">
      <formula>AND(fin_tâche&gt;=CA$5,début_tâche&lt;CB$5)</formula>
    </cfRule>
  </conditionalFormatting>
  <conditionalFormatting sqref="CA31:DB31">
    <cfRule type="expression" dxfId="38" priority="284">
      <formula>AND(TODAY()&gt;=CA$5,TODAY()&lt;CB$5)</formula>
    </cfRule>
  </conditionalFormatting>
  <conditionalFormatting sqref="CA31:DB31">
    <cfRule type="expression" dxfId="37" priority="282">
      <formula>AND(début_tâche&lt;=CA$5,ROUNDDOWN((fin_tâche-début_tâche+1)*avancement_tâche,0)+début_tâche-1&gt;=CA$5)</formula>
    </cfRule>
    <cfRule type="expression" dxfId="36" priority="283" stopIfTrue="1">
      <formula>AND(fin_tâche&gt;=CA$5,début_tâche&lt;CB$5)</formula>
    </cfRule>
  </conditionalFormatting>
  <conditionalFormatting sqref="D38">
    <cfRule type="dataBar" priority="281">
      <dataBar>
        <cfvo type="num" val="0"/>
        <cfvo type="num" val="1"/>
        <color theme="0" tint="-0.249977111117893"/>
      </dataBar>
      <extLst>
        <ext xmlns:x14="http://schemas.microsoft.com/office/spreadsheetml/2009/9/main" uri="{B025F937-C7B1-47D3-B67F-A62EFF666E3E}">
          <x14:id>{DE840546-7384-1B48-89D9-6B7F133A38B2}</x14:id>
        </ext>
      </extLst>
    </cfRule>
  </conditionalFormatting>
  <conditionalFormatting sqref="BM34:BS35">
    <cfRule type="expression" dxfId="35" priority="39">
      <formula>AND(TODAY()&gt;=BM$5,TODAY()&lt;BN$5)</formula>
    </cfRule>
  </conditionalFormatting>
  <conditionalFormatting sqref="BM34:BS35">
    <cfRule type="expression" dxfId="34" priority="37">
      <formula>AND(début_tâche&lt;=BM$5,ROUNDDOWN((fin_tâche-début_tâche+1)*avancement_tâche,0)+début_tâche-1&gt;=BM$5)</formula>
    </cfRule>
    <cfRule type="expression" dxfId="33" priority="38" stopIfTrue="1">
      <formula>AND(fin_tâche&gt;=BM$5,début_tâche&lt;BN$5)</formula>
    </cfRule>
  </conditionalFormatting>
  <conditionalFormatting sqref="D34:D35">
    <cfRule type="dataBar" priority="33">
      <dataBar>
        <cfvo type="num" val="0"/>
        <cfvo type="num" val="1"/>
        <color theme="0" tint="-0.249977111117893"/>
      </dataBar>
      <extLst>
        <ext xmlns:x14="http://schemas.microsoft.com/office/spreadsheetml/2009/9/main" uri="{B025F937-C7B1-47D3-B67F-A62EFF666E3E}">
          <x14:id>{139C3803-DB5A-B94B-8B8C-B1F5D94DF336}</x14:id>
        </ext>
      </extLst>
    </cfRule>
  </conditionalFormatting>
  <conditionalFormatting sqref="I34:BL35">
    <cfRule type="expression" dxfId="32" priority="36">
      <formula>AND(TODAY()&gt;=I$5,TODAY()&lt;J$5)</formula>
    </cfRule>
  </conditionalFormatting>
  <conditionalFormatting sqref="I34:BL35">
    <cfRule type="expression" dxfId="31" priority="34">
      <formula>AND(début_tâche&lt;=I$5,ROUNDDOWN((fin_tâche-début_tâche+1)*avancement_tâche,0)+début_tâche-1&gt;=I$5)</formula>
    </cfRule>
    <cfRule type="expression" dxfId="30" priority="35" stopIfTrue="1">
      <formula>AND(fin_tâche&gt;=I$5,début_tâche&lt;J$5)</formula>
    </cfRule>
  </conditionalFormatting>
  <conditionalFormatting sqref="BT34:BZ35">
    <cfRule type="expression" dxfId="29" priority="32">
      <formula>AND(TODAY()&gt;=BT$5,TODAY()&lt;BU$5)</formula>
    </cfRule>
  </conditionalFormatting>
  <conditionalFormatting sqref="BT34:BZ35">
    <cfRule type="expression" dxfId="28" priority="30">
      <formula>AND(début_tâche&lt;=BT$5,ROUNDDOWN((fin_tâche-début_tâche+1)*avancement_tâche,0)+début_tâche-1&gt;=BT$5)</formula>
    </cfRule>
    <cfRule type="expression" dxfId="27" priority="31" stopIfTrue="1">
      <formula>AND(fin_tâche&gt;=BT$5,début_tâche&lt;BU$5)</formula>
    </cfRule>
  </conditionalFormatting>
  <conditionalFormatting sqref="CA34:DB35">
    <cfRule type="expression" dxfId="26" priority="29">
      <formula>AND(TODAY()&gt;=CA$5,TODAY()&lt;CB$5)</formula>
    </cfRule>
  </conditionalFormatting>
  <conditionalFormatting sqref="CA34:DB35">
    <cfRule type="expression" dxfId="25" priority="27">
      <formula>AND(début_tâche&lt;=CA$5,ROUNDDOWN((fin_tâche-début_tâche+1)*avancement_tâche,0)+début_tâche-1&gt;=CA$5)</formula>
    </cfRule>
    <cfRule type="expression" dxfId="24" priority="28" stopIfTrue="1">
      <formula>AND(fin_tâche&gt;=CA$5,début_tâche&lt;CB$5)</formula>
    </cfRule>
  </conditionalFormatting>
  <conditionalFormatting sqref="D12">
    <cfRule type="dataBar" priority="23">
      <dataBar>
        <cfvo type="num" val="0"/>
        <cfvo type="num" val="1"/>
        <color theme="0" tint="-0.249977111117893"/>
      </dataBar>
      <extLst>
        <ext xmlns:x14="http://schemas.microsoft.com/office/spreadsheetml/2009/9/main" uri="{B025F937-C7B1-47D3-B67F-A62EFF666E3E}">
          <x14:id>{28097088-6CFA-5540-87C0-A3FE9E24AC17}</x14:id>
        </ext>
      </extLst>
    </cfRule>
  </conditionalFormatting>
  <conditionalFormatting sqref="I12:BL12">
    <cfRule type="expression" dxfId="23" priority="26">
      <formula>AND(TODAY()&gt;=I$5,TODAY()&lt;J$5)</formula>
    </cfRule>
  </conditionalFormatting>
  <conditionalFormatting sqref="I12:BL12">
    <cfRule type="expression" dxfId="22" priority="24">
      <formula>AND(début_tâche&lt;=I$5,ROUNDDOWN((fin_tâche-début_tâche+1)*avancement_tâche,0)+début_tâche-1&gt;=I$5)</formula>
    </cfRule>
    <cfRule type="expression" dxfId="21" priority="25" stopIfTrue="1">
      <formula>AND(fin_tâche&gt;=I$5,début_tâche&lt;J$5)</formula>
    </cfRule>
  </conditionalFormatting>
  <conditionalFormatting sqref="BM12:BS12">
    <cfRule type="expression" dxfId="20" priority="22">
      <formula>AND(TODAY()&gt;=BM$5,TODAY()&lt;BN$5)</formula>
    </cfRule>
  </conditionalFormatting>
  <conditionalFormatting sqref="BM12:BS12">
    <cfRule type="expression" dxfId="19" priority="20">
      <formula>AND(début_tâche&lt;=BM$5,ROUNDDOWN((fin_tâche-début_tâche+1)*avancement_tâche,0)+début_tâche-1&gt;=BM$5)</formula>
    </cfRule>
    <cfRule type="expression" dxfId="18" priority="21" stopIfTrue="1">
      <formula>AND(fin_tâche&gt;=BM$5,début_tâche&lt;BN$5)</formula>
    </cfRule>
  </conditionalFormatting>
  <conditionalFormatting sqref="BT12:BZ12">
    <cfRule type="expression" dxfId="17" priority="19">
      <formula>AND(TODAY()&gt;=BT$5,TODAY()&lt;BU$5)</formula>
    </cfRule>
  </conditionalFormatting>
  <conditionalFormatting sqref="BT12:BZ12">
    <cfRule type="expression" dxfId="16" priority="17">
      <formula>AND(début_tâche&lt;=BT$5,ROUNDDOWN((fin_tâche-début_tâche+1)*avancement_tâche,0)+début_tâche-1&gt;=BT$5)</formula>
    </cfRule>
    <cfRule type="expression" dxfId="15" priority="18" stopIfTrue="1">
      <formula>AND(fin_tâche&gt;=BT$5,début_tâche&lt;BU$5)</formula>
    </cfRule>
  </conditionalFormatting>
  <conditionalFormatting sqref="CA12:DB12">
    <cfRule type="expression" dxfId="14" priority="16">
      <formula>AND(TODAY()&gt;=CA$5,TODAY()&lt;CB$5)</formula>
    </cfRule>
  </conditionalFormatting>
  <conditionalFormatting sqref="CA12:DB12">
    <cfRule type="expression" dxfId="13" priority="14">
      <formula>AND(début_tâche&lt;=CA$5,ROUNDDOWN((fin_tâche-début_tâche+1)*avancement_tâche,0)+début_tâche-1&gt;=CA$5)</formula>
    </cfRule>
    <cfRule type="expression" dxfId="12" priority="15" stopIfTrue="1">
      <formula>AND(fin_tâche&gt;=CA$5,début_tâche&lt;CB$5)</formula>
    </cfRule>
  </conditionalFormatting>
  <conditionalFormatting sqref="D27:D29">
    <cfRule type="dataBar" priority="10">
      <dataBar>
        <cfvo type="num" val="0"/>
        <cfvo type="num" val="1"/>
        <color theme="0" tint="-0.249977111117893"/>
      </dataBar>
      <extLst>
        <ext xmlns:x14="http://schemas.microsoft.com/office/spreadsheetml/2009/9/main" uri="{B025F937-C7B1-47D3-B67F-A62EFF666E3E}">
          <x14:id>{993AAB50-0B44-644C-8F32-40F2AB7F656F}</x14:id>
        </ext>
      </extLst>
    </cfRule>
  </conditionalFormatting>
  <conditionalFormatting sqref="I27:BL29">
    <cfRule type="expression" dxfId="11" priority="13">
      <formula>AND(TODAY()&gt;=I$5,TODAY()&lt;J$5)</formula>
    </cfRule>
  </conditionalFormatting>
  <conditionalFormatting sqref="I27:BL29">
    <cfRule type="expression" dxfId="10" priority="11">
      <formula>AND(début_tâche&lt;=I$5,ROUNDDOWN((fin_tâche-début_tâche+1)*avancement_tâche,0)+début_tâche-1&gt;=I$5)</formula>
    </cfRule>
    <cfRule type="expression" dxfId="9" priority="12" stopIfTrue="1">
      <formula>AND(fin_tâche&gt;=I$5,début_tâche&lt;J$5)</formula>
    </cfRule>
  </conditionalFormatting>
  <conditionalFormatting sqref="BM27:BS29">
    <cfRule type="expression" dxfId="8" priority="9">
      <formula>AND(TODAY()&gt;=BM$5,TODAY()&lt;BN$5)</formula>
    </cfRule>
  </conditionalFormatting>
  <conditionalFormatting sqref="BM27:BS29">
    <cfRule type="expression" dxfId="7" priority="7">
      <formula>AND(début_tâche&lt;=BM$5,ROUNDDOWN((fin_tâche-début_tâche+1)*avancement_tâche,0)+début_tâche-1&gt;=BM$5)</formula>
    </cfRule>
    <cfRule type="expression" dxfId="6" priority="8" stopIfTrue="1">
      <formula>AND(fin_tâche&gt;=BM$5,début_tâche&lt;BN$5)</formula>
    </cfRule>
  </conditionalFormatting>
  <conditionalFormatting sqref="BT27:BZ29">
    <cfRule type="expression" dxfId="5" priority="6">
      <formula>AND(TODAY()&gt;=BT$5,TODAY()&lt;BU$5)</formula>
    </cfRule>
  </conditionalFormatting>
  <conditionalFormatting sqref="BT27:BZ29">
    <cfRule type="expression" dxfId="4" priority="4">
      <formula>AND(début_tâche&lt;=BT$5,ROUNDDOWN((fin_tâche-début_tâche+1)*avancement_tâche,0)+début_tâche-1&gt;=BT$5)</formula>
    </cfRule>
    <cfRule type="expression" dxfId="3" priority="5" stopIfTrue="1">
      <formula>AND(fin_tâche&gt;=BT$5,début_tâche&lt;BU$5)</formula>
    </cfRule>
  </conditionalFormatting>
  <conditionalFormatting sqref="CA27:DB29">
    <cfRule type="expression" dxfId="2" priority="3">
      <formula>AND(TODAY()&gt;=CA$5,TODAY()&lt;CB$5)</formula>
    </cfRule>
  </conditionalFormatting>
  <conditionalFormatting sqref="CA27:DB29">
    <cfRule type="expression" dxfId="1" priority="1">
      <formula>AND(début_tâche&lt;=CA$5,ROUNDDOWN((fin_tâche-début_tâche+1)*avancement_tâche,0)+début_tâche-1&gt;=CA$5)</formula>
    </cfRule>
    <cfRule type="expression" dxfId="0" priority="2" stopIfTrue="1">
      <formula>AND(fin_tâche&gt;=CA$5,début_tâche&lt;CB$5)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25" right="0.25" top="0.25" bottom="0.25" header="0" footer="0"/>
  <pageSetup paperSize="9" scale="4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D39 D24:D26 D13:D18</xm:sqref>
        </x14:conditionalFormatting>
        <x14:conditionalFormatting xmlns:xm="http://schemas.microsoft.com/office/excel/2006/main">
          <x14:cfRule type="dataBar" id="{BE91E08D-BE8D-B245-84D6-70CBFCB736C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F35636-D834-CC4B-9EB2-A81952D3A743}">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6D8CE42D-D17D-4D45-A969-DF49089AADD7}">
            <x14:dataBar minLength="0" maxLength="100" gradient="0">
              <x14:cfvo type="num">
                <xm:f>0</xm:f>
              </x14:cfvo>
              <x14:cfvo type="num">
                <xm:f>1</xm:f>
              </x14:cfvo>
              <x14:negativeFillColor rgb="FFFF0000"/>
              <x14:axisColor rgb="FF000000"/>
            </x14:dataBar>
          </x14:cfRule>
          <xm:sqref>D32:D33</xm:sqref>
        </x14:conditionalFormatting>
        <x14:conditionalFormatting xmlns:xm="http://schemas.microsoft.com/office/excel/2006/main">
          <x14:cfRule type="dataBar" id="{71C73CF4-D0C6-9440-BF83-77730CC420F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89307F20-FBAF-0746-8714-3D228A4A4619}">
            <x14:dataBar minLength="0" maxLength="100" gradient="0">
              <x14:cfvo type="num">
                <xm:f>0</xm:f>
              </x14:cfvo>
              <x14:cfvo type="num">
                <xm:f>1</xm:f>
              </x14:cfvo>
              <x14:negativeFillColor rgb="FFFF0000"/>
              <x14:axisColor rgb="FF000000"/>
            </x14:dataBar>
          </x14:cfRule>
          <xm:sqref>D19:D23</xm:sqref>
        </x14:conditionalFormatting>
        <x14:conditionalFormatting xmlns:xm="http://schemas.microsoft.com/office/excel/2006/main">
          <x14:cfRule type="dataBar" id="{5481C2F7-85F7-9746-B483-0936D2DBF20D}">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DE840546-7384-1B48-89D9-6B7F133A38B2}">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139C3803-DB5A-B94B-8B8C-B1F5D94DF336}">
            <x14:dataBar minLength="0" maxLength="100" gradient="0">
              <x14:cfvo type="num">
                <xm:f>0</xm:f>
              </x14:cfvo>
              <x14:cfvo type="num">
                <xm:f>1</xm:f>
              </x14:cfvo>
              <x14:negativeFillColor rgb="FFFF0000"/>
              <x14:axisColor rgb="FF000000"/>
            </x14:dataBar>
          </x14:cfRule>
          <xm:sqref>D34:D35</xm:sqref>
        </x14:conditionalFormatting>
        <x14:conditionalFormatting xmlns:xm="http://schemas.microsoft.com/office/excel/2006/main">
          <x14:cfRule type="dataBar" id="{28097088-6CFA-5540-87C0-A3FE9E24AC17}">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993AAB50-0B44-644C-8F32-40F2AB7F656F}">
            <x14:dataBar minLength="0" maxLength="100" gradient="0">
              <x14:cfvo type="num">
                <xm:f>0</xm:f>
              </x14:cfvo>
              <x14:cfvo type="num">
                <xm:f>1</xm:f>
              </x14:cfvo>
              <x14:negativeFillColor rgb="FFFF0000"/>
              <x14:axisColor rgb="FF000000"/>
            </x14:dataBar>
          </x14:cfRule>
          <xm:sqref>D27:D29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640625" defaultRowHeight="14" x14ac:dyDescent="0.2"/>
  <cols>
    <col min="1" max="1" width="87.1640625" style="28" customWidth="1"/>
    <col min="2" max="16384" width="9.1640625" style="1"/>
  </cols>
  <sheetData>
    <row r="1" spans="1:2" ht="46.5" customHeight="1" x14ac:dyDescent="0.2"/>
    <row r="2" spans="1:2" s="30" customFormat="1" ht="16" x14ac:dyDescent="0.2">
      <c r="A2" s="29" t="s">
        <v>18</v>
      </c>
      <c r="B2" s="29"/>
    </row>
    <row r="3" spans="1:2" s="34" customFormat="1" ht="27" customHeight="1" x14ac:dyDescent="0.2">
      <c r="A3" s="35" t="s">
        <v>19</v>
      </c>
      <c r="B3" s="35"/>
    </row>
    <row r="4" spans="1:2" s="31" customFormat="1" ht="26" x14ac:dyDescent="0.3">
      <c r="A4" s="32" t="s">
        <v>20</v>
      </c>
    </row>
    <row r="5" spans="1:2" ht="89.25" customHeight="1" x14ac:dyDescent="0.2">
      <c r="A5" s="33" t="s">
        <v>21</v>
      </c>
    </row>
    <row r="6" spans="1:2" ht="26.25" customHeight="1" x14ac:dyDescent="0.2">
      <c r="A6" s="32" t="s">
        <v>22</v>
      </c>
    </row>
    <row r="7" spans="1:2" s="28" customFormat="1" ht="219.75" customHeight="1" x14ac:dyDescent="0.2">
      <c r="A7" s="52" t="s">
        <v>23</v>
      </c>
    </row>
    <row r="8" spans="1:2" s="31" customFormat="1" ht="26" x14ac:dyDescent="0.3">
      <c r="A8" s="32" t="s">
        <v>24</v>
      </c>
    </row>
    <row r="9" spans="1:2" ht="64" x14ac:dyDescent="0.2">
      <c r="A9" s="33" t="s">
        <v>25</v>
      </c>
    </row>
    <row r="10" spans="1:2" s="28" customFormat="1" ht="28" customHeight="1" x14ac:dyDescent="0.2">
      <c r="A10" s="53" t="s">
        <v>26</v>
      </c>
    </row>
    <row r="11" spans="1:2" s="31" customFormat="1" ht="26" x14ac:dyDescent="0.3">
      <c r="A11" s="32" t="s">
        <v>27</v>
      </c>
    </row>
    <row r="12" spans="1:2" ht="32" x14ac:dyDescent="0.2">
      <c r="A12" s="33" t="s">
        <v>28</v>
      </c>
    </row>
    <row r="13" spans="1:2" s="28" customFormat="1" ht="28" customHeight="1" x14ac:dyDescent="0.2">
      <c r="A13" s="53" t="s">
        <v>29</v>
      </c>
    </row>
    <row r="14" spans="1:2" s="31" customFormat="1" ht="26" x14ac:dyDescent="0.3">
      <c r="A14" s="32" t="s">
        <v>30</v>
      </c>
    </row>
    <row r="15" spans="1:2" ht="90" customHeight="1" x14ac:dyDescent="0.2">
      <c r="A15" s="33" t="s">
        <v>31</v>
      </c>
    </row>
    <row r="16" spans="1:2" ht="91.5" customHeight="1" x14ac:dyDescent="0.2">
      <c r="A16" s="33" t="s">
        <v>32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2020-07-21T13:38:08Z</dcterms:modified>
</cp:coreProperties>
</file>