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U\MIS350 Information Systems Analysis and Design\Critical-Thinkings\"/>
    </mc:Choice>
  </mc:AlternateContent>
  <xr:revisionPtr revIDLastSave="0" documentId="13_ncr:1_{4DFB761C-C267-4FCB-BA25-1C8223B6484B}" xr6:coauthVersionLast="47" xr6:coauthVersionMax="47" xr10:uidLastSave="{00000000-0000-0000-0000-000000000000}"/>
  <bookViews>
    <workbookView xWindow="57503" yWindow="-98" windowWidth="28994" windowHeight="15675" xr2:uid="{B74DAFD4-F412-44C4-8C69-6AB6157F1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6" i="1"/>
  <c r="D7" i="1"/>
  <c r="D12" i="1" s="1"/>
  <c r="D13" i="1" s="1"/>
  <c r="C7" i="1"/>
  <c r="C12" i="1" s="1"/>
  <c r="C13" i="1" s="1"/>
  <c r="B11" i="1"/>
  <c r="F13" i="1"/>
  <c r="E13" i="1"/>
  <c r="F12" i="1"/>
  <c r="E12" i="1"/>
  <c r="G12" i="1"/>
  <c r="C11" i="1"/>
  <c r="G15" i="1"/>
  <c r="F15" i="1"/>
  <c r="E15" i="1"/>
  <c r="D15" i="1"/>
  <c r="D16" i="1"/>
  <c r="B16" i="1"/>
  <c r="C15" i="1"/>
  <c r="B15" i="1"/>
  <c r="G13" i="1"/>
  <c r="E16" i="1" l="1"/>
  <c r="F16" i="1" s="1"/>
  <c r="G16" i="1" s="1"/>
  <c r="B10" i="1"/>
  <c r="D10" i="1"/>
  <c r="E10" i="1"/>
  <c r="F10" i="1"/>
  <c r="G10" i="1"/>
  <c r="D6" i="1"/>
  <c r="E6" i="1"/>
  <c r="F6" i="1"/>
  <c r="G6" i="1"/>
  <c r="C6" i="1"/>
  <c r="E7" i="1" l="1"/>
  <c r="G11" i="1"/>
  <c r="F11" i="1"/>
  <c r="E11" i="1"/>
  <c r="D11" i="1"/>
  <c r="F7" i="1"/>
  <c r="G7" i="1"/>
</calcChain>
</file>

<file path=xl/sharedStrings.xml><?xml version="1.0" encoding="utf-8"?>
<sst xmlns="http://schemas.openxmlformats.org/spreadsheetml/2006/main" count="16" uniqueCount="16">
  <si>
    <t>Years</t>
  </si>
  <si>
    <t>Cost of Capital</t>
  </si>
  <si>
    <t>Initial Capital Expense</t>
  </si>
  <si>
    <t xml:space="preserve">Cash Inflows (Sales) </t>
  </si>
  <si>
    <t>Cash Outflows (Expenses)</t>
  </si>
  <si>
    <t>Present Value (PV) of Cash Inflows</t>
  </si>
  <si>
    <t>Present Value (PV) of Cash Outflows</t>
  </si>
  <si>
    <t>Initial Investment</t>
  </si>
  <si>
    <t xml:space="preserve">NPV (Net Present Value) </t>
  </si>
  <si>
    <t>ROI</t>
  </si>
  <si>
    <t>Breakeven Analysis</t>
  </si>
  <si>
    <t>Yearly NPV Cash Flow</t>
  </si>
  <si>
    <t>Overall NPV Cash Flow</t>
  </si>
  <si>
    <t>Cumulative PV Cash Outflows (Cumulative cost)</t>
  </si>
  <si>
    <t>Cumulative Cash Inflows</t>
  </si>
  <si>
    <r>
      <t>Feasibility Analysis HSP B2</t>
    </r>
    <r>
      <rPr>
        <sz val="11"/>
        <color rgb="FF3F3F3F"/>
        <rFont val="Calibri"/>
        <family val="2"/>
        <scheme val="minor"/>
      </rPr>
      <t>C</t>
    </r>
    <r>
      <rPr>
        <b/>
        <sz val="11"/>
        <color rgb="FF3F3F3F"/>
        <rFont val="Calibri"/>
        <family val="2"/>
        <scheme val="minor"/>
      </rPr>
      <t>-IS 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</si>
</sst>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1" applyNumberFormat="0" applyAlignment="0" applyProtection="0"/>
  </cellStyleXfs>
  <cellXfs count="27">
    <xf numFmtId="0" fontId="0" fillId="0" borderId="0" xfId="0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2" xfId="0" applyBorder="1"/>
    <xf numFmtId="0" fontId="4" fillId="3" borderId="3" xfId="2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0" borderId="2" xfId="0" applyFont="1" applyBorder="1"/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5" fontId="0" fillId="0" borderId="6" xfId="0" applyNumberFormat="1" applyBorder="1"/>
    <xf numFmtId="5" fontId="0" fillId="0" borderId="2" xfId="1" applyNumberFormat="1" applyFont="1" applyBorder="1"/>
    <xf numFmtId="5" fontId="2" fillId="0" borderId="9" xfId="1" applyNumberFormat="1" applyFont="1" applyBorder="1"/>
    <xf numFmtId="5" fontId="0" fillId="0" borderId="2" xfId="0" applyNumberFormat="1" applyBorder="1"/>
    <xf numFmtId="5" fontId="0" fillId="0" borderId="10" xfId="1" applyNumberFormat="1" applyFont="1" applyBorder="1"/>
    <xf numFmtId="5" fontId="2" fillId="0" borderId="9" xfId="0" applyNumberFormat="1" applyFont="1" applyBorder="1"/>
    <xf numFmtId="10" fontId="0" fillId="0" borderId="9" xfId="0" applyNumberFormat="1" applyBorder="1"/>
    <xf numFmtId="5" fontId="0" fillId="0" borderId="7" xfId="1" applyNumberFormat="1" applyFont="1" applyBorder="1"/>
    <xf numFmtId="4" fontId="0" fillId="0" borderId="9" xfId="0" applyNumberFormat="1" applyBorder="1"/>
    <xf numFmtId="10" fontId="0" fillId="0" borderId="11" xfId="0" applyNumberFormat="1" applyBorder="1"/>
    <xf numFmtId="4" fontId="0" fillId="0" borderId="10" xfId="0" applyNumberFormat="1" applyBorder="1"/>
    <xf numFmtId="5" fontId="0" fillId="0" borderId="10" xfId="0" applyNumberFormat="1" applyBorder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A473-B8DB-4030-84BF-A5333299C6F9}">
  <dimension ref="A1:G16"/>
  <sheetViews>
    <sheetView tabSelected="1" workbookViewId="0">
      <selection sqref="A1:G1"/>
    </sheetView>
  </sheetViews>
  <sheetFormatPr defaultRowHeight="14.25" x14ac:dyDescent="0.45"/>
  <cols>
    <col min="1" max="1" width="40.73046875" customWidth="1"/>
    <col min="2" max="2" width="34" customWidth="1"/>
    <col min="3" max="3" width="11.73046875" bestFit="1" customWidth="1"/>
    <col min="4" max="7" width="11.59765625" bestFit="1" customWidth="1"/>
  </cols>
  <sheetData>
    <row r="1" spans="1:7" x14ac:dyDescent="0.45">
      <c r="A1" s="5" t="s">
        <v>15</v>
      </c>
      <c r="B1" s="5"/>
      <c r="C1" s="5"/>
      <c r="D1" s="5"/>
      <c r="E1" s="5"/>
      <c r="F1" s="5"/>
      <c r="G1" s="5"/>
    </row>
    <row r="2" spans="1:7" x14ac:dyDescent="0.45">
      <c r="A2" s="4" t="s">
        <v>1</v>
      </c>
      <c r="B2" s="1"/>
      <c r="C2" s="2">
        <v>0.12</v>
      </c>
      <c r="D2" s="1"/>
      <c r="E2" s="1"/>
      <c r="F2" s="1"/>
      <c r="G2" s="3"/>
    </row>
    <row r="3" spans="1:7" x14ac:dyDescent="0.45">
      <c r="A3" s="4" t="s">
        <v>2</v>
      </c>
      <c r="B3" s="1"/>
      <c r="C3" s="22">
        <v>275000</v>
      </c>
      <c r="D3" s="1"/>
      <c r="E3" s="1"/>
      <c r="F3" s="1"/>
      <c r="G3" s="3"/>
    </row>
    <row r="4" spans="1:7" x14ac:dyDescent="0.45">
      <c r="A4" s="6" t="s">
        <v>0</v>
      </c>
      <c r="B4" s="6"/>
      <c r="C4" s="7">
        <v>1</v>
      </c>
      <c r="D4" s="7">
        <v>2</v>
      </c>
      <c r="E4" s="7">
        <v>3</v>
      </c>
      <c r="F4" s="7">
        <v>4</v>
      </c>
      <c r="G4" s="7">
        <v>5</v>
      </c>
    </row>
    <row r="5" spans="1:7" x14ac:dyDescent="0.45">
      <c r="A5" s="8" t="s">
        <v>3</v>
      </c>
      <c r="B5" s="4"/>
      <c r="C5" s="16">
        <v>185000</v>
      </c>
      <c r="D5" s="16">
        <v>185000</v>
      </c>
      <c r="E5" s="16">
        <v>185000</v>
      </c>
      <c r="F5" s="16">
        <v>185000</v>
      </c>
      <c r="G5" s="16">
        <v>185000</v>
      </c>
    </row>
    <row r="6" spans="1:7" x14ac:dyDescent="0.45">
      <c r="A6" s="4" t="s">
        <v>5</v>
      </c>
      <c r="B6" s="4"/>
      <c r="C6" s="16">
        <f>C5/(1+$C$2)^C4</f>
        <v>165178.57142857142</v>
      </c>
      <c r="D6" s="16">
        <f>D5/(1+$C$2)^D4</f>
        <v>147480.86734693876</v>
      </c>
      <c r="E6" s="16">
        <f>E5/(1+$C$2)^E4</f>
        <v>131679.345845481</v>
      </c>
      <c r="F6" s="16">
        <f>F5/(1+$C$2)^F4</f>
        <v>117570.84450489377</v>
      </c>
      <c r="G6" s="16">
        <f>G5/(1+$C$2)^G4</f>
        <v>104973.96830794086</v>
      </c>
    </row>
    <row r="7" spans="1:7" ht="14.65" thickBot="1" x14ac:dyDescent="0.5">
      <c r="A7" s="10" t="s">
        <v>14</v>
      </c>
      <c r="B7" s="10"/>
      <c r="C7" s="17">
        <f>SUM($C$6:C6)</f>
        <v>165178.57142857142</v>
      </c>
      <c r="D7" s="17">
        <f>SUM($C$6:D6)</f>
        <v>312659.43877551018</v>
      </c>
      <c r="E7" s="17">
        <f>SUM($C$6:E6)</f>
        <v>444338.78462099121</v>
      </c>
      <c r="F7" s="17">
        <f>SUM($C$6:F6)</f>
        <v>561909.62912588497</v>
      </c>
      <c r="G7" s="17">
        <f>SUM($C$6:G6)</f>
        <v>666883.59743382584</v>
      </c>
    </row>
    <row r="8" spans="1:7" x14ac:dyDescent="0.45">
      <c r="A8" s="9" t="s">
        <v>7</v>
      </c>
      <c r="B8" s="19">
        <v>275000</v>
      </c>
      <c r="C8" s="19"/>
      <c r="D8" s="19"/>
      <c r="E8" s="19"/>
      <c r="F8" s="19"/>
      <c r="G8" s="19"/>
    </row>
    <row r="9" spans="1:7" x14ac:dyDescent="0.45">
      <c r="A9" s="8" t="s">
        <v>4</v>
      </c>
      <c r="B9" s="18"/>
      <c r="C9" s="16">
        <v>85000</v>
      </c>
      <c r="D9" s="16">
        <v>85000</v>
      </c>
      <c r="E9" s="16">
        <v>85000</v>
      </c>
      <c r="F9" s="16">
        <v>85000</v>
      </c>
      <c r="G9" s="16">
        <v>85000</v>
      </c>
    </row>
    <row r="10" spans="1:7" x14ac:dyDescent="0.45">
      <c r="A10" s="4" t="s">
        <v>6</v>
      </c>
      <c r="B10" s="18">
        <f>B8</f>
        <v>275000</v>
      </c>
      <c r="C10" s="18">
        <f>C9/(1+$C$2)^C4</f>
        <v>75892.85714285713</v>
      </c>
      <c r="D10" s="18">
        <f>D9/(1+$C$2)^D4</f>
        <v>67761.479591836731</v>
      </c>
      <c r="E10" s="18">
        <f>E9/(1+$C$2)^E4</f>
        <v>60501.321064139927</v>
      </c>
      <c r="F10" s="18">
        <f>F9/(1+$C$2)^F4</f>
        <v>54019.036664410647</v>
      </c>
      <c r="G10" s="18">
        <f>G9/(1+$C$2)^G4</f>
        <v>48231.282736080931</v>
      </c>
    </row>
    <row r="11" spans="1:7" ht="14.65" thickBot="1" x14ac:dyDescent="0.5">
      <c r="A11" s="10" t="s">
        <v>13</v>
      </c>
      <c r="B11" s="20">
        <f>SUM($B$10:B10)</f>
        <v>275000</v>
      </c>
      <c r="C11" s="20">
        <f>SUM($B$10:C10)</f>
        <v>350892.85714285716</v>
      </c>
      <c r="D11" s="20">
        <f>SUM($B$10:D10)</f>
        <v>418654.3367346939</v>
      </c>
      <c r="E11" s="20">
        <f>SUM($B$10:E10)</f>
        <v>479155.65779883385</v>
      </c>
      <c r="F11" s="20">
        <f>SUM($B$10:F10)</f>
        <v>533174.69446324452</v>
      </c>
      <c r="G11" s="20">
        <f>SUM($B$10:G10)</f>
        <v>581405.97719932545</v>
      </c>
    </row>
    <row r="12" spans="1:7" x14ac:dyDescent="0.45">
      <c r="A12" s="11" t="s">
        <v>8</v>
      </c>
      <c r="B12" s="25"/>
      <c r="C12" s="26">
        <f>C7-C11</f>
        <v>-185714.28571428574</v>
      </c>
      <c r="D12" s="26">
        <f>D7-D11</f>
        <v>-105994.89795918373</v>
      </c>
      <c r="E12" s="26">
        <f>E7-E11</f>
        <v>-34816.873177842645</v>
      </c>
      <c r="F12" s="26">
        <f>F7-F11</f>
        <v>28734.934662640444</v>
      </c>
      <c r="G12" s="15">
        <f>G7-G11</f>
        <v>85477.620234500384</v>
      </c>
    </row>
    <row r="13" spans="1:7" ht="14.65" thickBot="1" x14ac:dyDescent="0.5">
      <c r="A13" s="10" t="s">
        <v>9</v>
      </c>
      <c r="B13" s="23"/>
      <c r="C13" s="21">
        <f>C12/ABS(C11)</f>
        <v>-0.52926208651399498</v>
      </c>
      <c r="D13" s="21">
        <f>D12/ABS(D11)</f>
        <v>-0.25317998324320218</v>
      </c>
      <c r="E13" s="21">
        <f>E12/ABS(E11)</f>
        <v>-7.2662969978870576E-2</v>
      </c>
      <c r="F13" s="21">
        <f>F12/ABS(F11)</f>
        <v>5.3894033158434801E-2</v>
      </c>
      <c r="G13" s="24">
        <f>G12/ABS(G11)</f>
        <v>0.14701881918423379</v>
      </c>
    </row>
    <row r="14" spans="1:7" x14ac:dyDescent="0.45">
      <c r="A14" s="12" t="s">
        <v>10</v>
      </c>
      <c r="B14" s="13"/>
      <c r="C14" s="13"/>
      <c r="D14" s="13"/>
      <c r="E14" s="13"/>
      <c r="F14" s="13"/>
      <c r="G14" s="14"/>
    </row>
    <row r="15" spans="1:7" x14ac:dyDescent="0.45">
      <c r="A15" s="4" t="s">
        <v>11</v>
      </c>
      <c r="B15" s="18">
        <f>-B10</f>
        <v>-275000</v>
      </c>
      <c r="C15" s="18">
        <f>C6-C10</f>
        <v>89285.71428571429</v>
      </c>
      <c r="D15" s="18">
        <f>D6-D10</f>
        <v>79719.387755102027</v>
      </c>
      <c r="E15" s="18">
        <f>E6-E10</f>
        <v>71178.024781341082</v>
      </c>
      <c r="F15" s="18">
        <f>F6-F10</f>
        <v>63551.807840483125</v>
      </c>
      <c r="G15" s="18">
        <f>G6-G10</f>
        <v>56742.685571859925</v>
      </c>
    </row>
    <row r="16" spans="1:7" x14ac:dyDescent="0.45">
      <c r="A16" s="4" t="s">
        <v>12</v>
      </c>
      <c r="B16" s="18">
        <f>B15</f>
        <v>-275000</v>
      </c>
      <c r="C16" s="18">
        <f>B16+C15</f>
        <v>-185714.28571428571</v>
      </c>
      <c r="D16" s="18">
        <f>C16+D15</f>
        <v>-105994.89795918368</v>
      </c>
      <c r="E16" s="18">
        <f>D16+E15</f>
        <v>-34816.873177842601</v>
      </c>
      <c r="F16" s="18">
        <f>E16+F15</f>
        <v>28734.934662640524</v>
      </c>
      <c r="G16" s="18">
        <f>F16+G15</f>
        <v>85477.620234500442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A. Ford</dc:creator>
  <cp:lastModifiedBy>Alex Ricciardi</cp:lastModifiedBy>
  <cp:lastPrinted>2025-05-15T16:57:24Z</cp:lastPrinted>
  <dcterms:created xsi:type="dcterms:W3CDTF">2023-05-22T20:43:19Z</dcterms:created>
  <dcterms:modified xsi:type="dcterms:W3CDTF">2025-05-17T03:08:36Z</dcterms:modified>
</cp:coreProperties>
</file>