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01"/>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19946F2B-89E1-47FA-B607-BAA4E7D7024B}" xr6:coauthVersionLast="47" xr6:coauthVersionMax="47" xr10:uidLastSave="{00000000-0000-0000-0000-000000000000}"/>
  <bookViews>
    <workbookView xWindow="5775" yWindow="-13695" windowWidth="39045" windowHeight="109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36" i="1" l="1"/>
  <c r="B18" i="7" l="1"/>
  <c r="B3" i="1" l="1"/>
  <c r="K27" i="1" s="1"/>
  <c r="K28" i="1"/>
  <c r="K29" i="1" s="1"/>
  <c r="B37" i="1"/>
  <c r="B40" i="1" l="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F2" authorId="0" shapeId="1025" xr:uid="{00000000-0006-0000-0000-000001000000}">
      <text>
        <r>
          <rPr>
            <sz val="9"/>
            <color indexed="81"/>
            <rFont val="Tahoma"/>
            <charset val="1"/>
          </rPr>
          <t xml:space="preserve">Mellitz, Richard:
</t>
        </r>
      </text>
      <mc:AlternateContent xmlns:mc="http://schemas.openxmlformats.org/markup-compatibility/2006">
        <mc:Choice Requires="v"/>
        <mc:Fallback>
          <commentPr locked="0" defaultSize="0" autoFill="0" autoLine="0" lockText="0">
            <anchor>
              <from>
                <xdr:col>5</xdr:col>
                <xdr:colOff>960120</xdr:colOff>
                <xdr:row>0</xdr:row>
                <xdr:rowOff>137160</xdr:rowOff>
              </from>
              <to>
                <xdr:col>6</xdr:col>
                <xdr:colOff>883920</xdr:colOff>
                <xdr:row>4</xdr:row>
                <xdr:rowOff>144780</xdr:rowOff>
              </to>
            </anchor>
          </commentPr>
        </mc:Fallback>
      </mc:AlternateContent>
    </comment>
    <comment ref="A3" authorId="0" shapeId="1026" xr:uid="{00000000-0006-0000-0000-000002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charset val="1"/>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960120</xdr:colOff>
                <xdr:row>2</xdr:row>
                <xdr:rowOff>137160</xdr:rowOff>
              </from>
              <to>
                <xdr:col>6</xdr:col>
                <xdr:colOff>883920</xdr:colOff>
                <xdr:row>6</xdr:row>
                <xdr:rowOff>144780</xdr:rowOff>
              </to>
            </anchor>
          </commentPr>
        </mc:Fallback>
      </mc:AlternateContent>
    </comment>
    <comment ref="F5" authorId="0" shapeId="1028" xr:uid="{00000000-0006-0000-0000-000004000000}">
      <text>
        <r>
          <rPr>
            <sz val="9"/>
            <color indexed="81"/>
            <rFont val="Tahoma"/>
            <charset val="1"/>
          </rPr>
          <t>Mellitz, Richard:
Directory where results are written</t>
        </r>
      </text>
      <mc:AlternateContent xmlns:mc="http://schemas.openxmlformats.org/markup-compatibility/2006">
        <mc:Choice Requires="v"/>
        <mc:Fallback>
          <commentPr locked="0" defaultSize="0" autoFill="0" autoLine="0" lockText="0">
            <anchor>
              <from>
                <xdr:col>5</xdr:col>
                <xdr:colOff>960120</xdr:colOff>
                <xdr:row>3</xdr:row>
                <xdr:rowOff>137160</xdr:rowOff>
              </from>
              <to>
                <xdr:col>6</xdr:col>
                <xdr:colOff>883920</xdr:colOff>
                <xdr:row>7</xdr:row>
                <xdr:rowOff>144780</xdr:rowOff>
              </to>
            </anchor>
          </commentPr>
        </mc:Fallback>
      </mc:AlternateContent>
    </comment>
    <comment ref="F7" authorId="0" shapeId="1029" xr:uid="{00000000-0006-0000-0000-000005000000}">
      <text>
        <r>
          <rPr>
            <sz val="9"/>
            <color indexed="81"/>
            <rFont val="Tahoma"/>
            <charset val="1"/>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960120</xdr:colOff>
                <xdr:row>5</xdr:row>
                <xdr:rowOff>137160</xdr:rowOff>
              </from>
              <to>
                <xdr:col>6</xdr:col>
                <xdr:colOff>883920</xdr:colOff>
                <xdr:row>9</xdr:row>
                <xdr:rowOff>144780</xdr:rowOff>
              </to>
            </anchor>
          </commentPr>
        </mc:Fallback>
      </mc:AlternateContent>
    </comment>
    <comment ref="A9" authorId="0" shapeId="1030" xr:uid="{00000000-0006-0000-0000-000006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charset val="1"/>
          </rPr>
          <t>Richard Mellitz:
bar chart  = 0
bath tub=1</t>
        </r>
      </text>
      <mc:AlternateContent xmlns:mc="http://schemas.openxmlformats.org/markup-compatibility/2006">
        <mc:Choice Requires="v"/>
        <mc:Fallback>
          <commentPr locked="0" defaultSize="0" autoFill="0" autoLine="0" lockText="0">
            <anchor>
              <from>
                <xdr:col>5</xdr:col>
                <xdr:colOff>960120</xdr:colOff>
                <xdr:row>7</xdr:row>
                <xdr:rowOff>137160</xdr:rowOff>
              </from>
              <to>
                <xdr:col>6</xdr:col>
                <xdr:colOff>883920</xdr:colOff>
                <xdr:row>11</xdr:row>
                <xdr:rowOff>144780</xdr:rowOff>
              </to>
            </anchor>
          </commentPr>
        </mc:Fallback>
      </mc:AlternateContent>
    </comment>
    <comment ref="A10" authorId="0" shapeId="1032" xr:uid="{00000000-0006-0000-0000-000008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charset val="1"/>
          </rPr>
          <t>Richard Mellitz:
Target Detector Error Ratio</t>
        </r>
      </text>
      <mc:AlternateContent xmlns:mc="http://schemas.openxmlformats.org/markup-compatibility/2006">
        <mc:Choice Requires="v"/>
        <mc:Fallback>
          <commentPr locked="0" defaultSize="0" autoFill="0" autoLine="0" lockText="0">
            <anchor>
              <from>
                <xdr:col>5</xdr:col>
                <xdr:colOff>960120</xdr:colOff>
                <xdr:row>11</xdr:row>
                <xdr:rowOff>137160</xdr:rowOff>
              </from>
              <to>
                <xdr:col>6</xdr:col>
                <xdr:colOff>883920</xdr:colOff>
                <xdr:row>15</xdr:row>
                <xdr:rowOff>144780</xdr:rowOff>
              </to>
            </anchor>
          </commentPr>
        </mc:Fallback>
      </mc:AlternateContent>
    </comment>
    <comment ref="A14" authorId="0" shapeId="1037" xr:uid="{00000000-0006-0000-0000-00000D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5</xdr:col>
                <xdr:colOff>960120</xdr:colOff>
                <xdr:row>13</xdr:row>
                <xdr:rowOff>137160</xdr:rowOff>
              </from>
              <to>
                <xdr:col>6</xdr:col>
                <xdr:colOff>883920</xdr:colOff>
                <xdr:row>17</xdr:row>
                <xdr:rowOff>160020</xdr:rowOff>
              </to>
            </anchor>
          </commentPr>
        </mc:Fallback>
      </mc:AlternateContent>
    </comment>
    <comment ref="F16" authorId="0" shapeId="1039" xr:uid="{00000000-0006-0000-0000-00000F000000}">
      <text>
        <r>
          <rPr>
            <sz val="9"/>
            <color indexed="81"/>
            <rFont val="Tahoma"/>
            <charset val="1"/>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960120</xdr:colOff>
                <xdr:row>14</xdr:row>
                <xdr:rowOff>137160</xdr:rowOff>
              </from>
              <to>
                <xdr:col>6</xdr:col>
                <xdr:colOff>883920</xdr:colOff>
                <xdr:row>18</xdr:row>
                <xdr:rowOff>160020</xdr:rowOff>
              </to>
            </anchor>
          </commentPr>
        </mc:Fallback>
      </mc:AlternateContent>
    </comment>
    <comment ref="A17" authorId="0" shapeId="1040" xr:uid="{00000000-0006-0000-0000-000010000000}">
      <text>
        <r>
          <rPr>
            <sz val="9"/>
            <color indexed="81"/>
            <rFont val="Tahoma"/>
            <charset val="1"/>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charset val="1"/>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charset val="1"/>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1" authorId="0" shapeId="1043" xr:uid="{00000000-0006-0000-0000-000013000000}">
      <text>
        <r>
          <rPr>
            <sz val="9"/>
            <color indexed="81"/>
            <rFont val="Tahoma"/>
            <charset val="1"/>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4" xr:uid="{00000000-0006-0000-0000-000014000000}">
      <text>
        <r>
          <rPr>
            <sz val="9"/>
            <color indexed="81"/>
            <rFont val="Tahoma"/>
            <charset val="1"/>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5" xr:uid="{00000000-0006-0000-0000-000015000000}">
      <text>
        <r>
          <rPr>
            <sz val="9"/>
            <color indexed="81"/>
            <rFont val="Tahoma"/>
            <charset val="1"/>
          </rPr>
          <t>Richard Mellitz:
invokes pulse TDR
for set to 2 to input s2p files</t>
        </r>
      </text>
      <mc:AlternateContent xmlns:mc="http://schemas.openxmlformats.org/markup-compatibility/2006">
        <mc:Choice Requires="v"/>
        <mc:Fallback>
          <commentPr locked="0" defaultSize="0" autoFill="0" autoLine="0" lockText="0">
            <anchor>
              <from>
                <xdr:col>5</xdr:col>
                <xdr:colOff>960120</xdr:colOff>
                <xdr:row>20</xdr:row>
                <xdr:rowOff>137160</xdr:rowOff>
              </from>
              <to>
                <xdr:col>6</xdr:col>
                <xdr:colOff>883920</xdr:colOff>
                <xdr:row>24</xdr:row>
                <xdr:rowOff>144780</xdr:rowOff>
              </to>
            </anchor>
          </commentPr>
        </mc:Fallback>
      </mc:AlternateContent>
    </comment>
    <comment ref="A24" authorId="0" shapeId="1046" xr:uid="{00000000-0006-0000-0000-000016000000}">
      <text>
        <r>
          <rPr>
            <sz val="9"/>
            <color indexed="81"/>
            <rFont val="Tahoma"/>
            <charset val="1"/>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7" xr:uid="{00000000-0006-0000-0000-000017000000}">
      <text>
        <r>
          <rPr>
            <sz val="9"/>
            <color indexed="81"/>
            <rFont val="Tahoma"/>
            <charset val="1"/>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8" xr:uid="{00000000-0006-0000-0000-000018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49" xr:uid="{00000000-0006-0000-0000-000019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0" xr:uid="{00000000-0006-0000-0000-00001A000000}">
      <text>
        <r>
          <rPr>
            <sz val="9"/>
            <color indexed="81"/>
            <rFont val="Tahoma"/>
            <charset val="1"/>
          </rPr>
          <t>different for each test fixture
see standard, Set to 200 ps from the SMA connector.
See 120G.3.1.2</t>
        </r>
      </text>
      <mc:AlternateContent xmlns:mc="http://schemas.openxmlformats.org/markup-compatibility/2006">
        <mc:Choice Requires="v"/>
        <mc:Fallback>
          <commentPr locked="0" defaultSize="0" autoFill="0" autoLine="0" lockText="0">
            <anchor>
              <from>
                <xdr:col>5</xdr:col>
                <xdr:colOff>960120</xdr:colOff>
                <xdr:row>26</xdr:row>
                <xdr:rowOff>137160</xdr:rowOff>
              </from>
              <to>
                <xdr:col>6</xdr:col>
                <xdr:colOff>883920</xdr:colOff>
                <xdr:row>30</xdr:row>
                <xdr:rowOff>144780</xdr:rowOff>
              </to>
            </anchor>
          </commentPr>
        </mc:Fallback>
      </mc:AlternateContent>
    </comment>
    <comment ref="A29" authorId="0" shapeId="1051" xr:uid="{00000000-0006-0000-0000-00001B000000}">
      <text>
        <r>
          <rPr>
            <sz val="9"/>
            <color indexed="81"/>
            <rFont val="Tahoma"/>
            <charset val="1"/>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2" xr:uid="{00000000-0006-0000-0000-00001C000000}">
      <text>
        <r>
          <rPr>
            <sz val="9"/>
            <color indexed="81"/>
            <rFont val="Tahoma"/>
            <charset val="1"/>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3" xr:uid="{00000000-0006-0000-0000-00001D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4" xr:uid="{00000000-0006-0000-0000-00001E000000}">
      <text>
        <r>
          <rPr>
            <sz val="9"/>
            <color indexed="81"/>
            <rFont val="Tahoma"/>
            <charset val="1"/>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5" xr:uid="{00000000-0006-0000-0000-00001F000000}">
      <text>
        <r>
          <rPr>
            <sz val="9"/>
            <color indexed="81"/>
            <rFont val="Tahoma"/>
            <charset val="1"/>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A34" authorId="0" shapeId="1056" xr:uid="{00000000-0006-0000-0000-000021000000}">
      <text>
        <r>
          <rPr>
            <sz val="9"/>
            <color indexed="81"/>
            <rFont val="Tahoma"/>
            <charset val="1"/>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7" xr:uid="{00000000-0006-0000-0000-000020000000}">
      <text>
        <r>
          <rPr>
            <sz val="9"/>
            <color indexed="81"/>
            <rFont val="Tahoma"/>
            <charset val="1"/>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960120</xdr:colOff>
                <xdr:row>32</xdr:row>
                <xdr:rowOff>137160</xdr:rowOff>
              </from>
              <to>
                <xdr:col>6</xdr:col>
                <xdr:colOff>883920</xdr:colOff>
                <xdr:row>36</xdr:row>
                <xdr:rowOff>137160</xdr:rowOff>
              </to>
            </anchor>
          </commentPr>
        </mc:Fallback>
      </mc:AlternateContent>
    </comment>
    <comment ref="A35" authorId="0" shapeId="1058" xr:uid="{00000000-0006-0000-0000-000023000000}">
      <text>
        <r>
          <rPr>
            <sz val="9"/>
            <color indexed="81"/>
            <rFont val="Tahoma"/>
            <charset val="1"/>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59" xr:uid="{00000000-0006-0000-0000-000022000000}">
      <text>
        <r>
          <rPr>
            <sz val="9"/>
            <color indexed="81"/>
            <rFont val="Tahoma"/>
            <charset val="1"/>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960120</xdr:colOff>
                <xdr:row>33</xdr:row>
                <xdr:rowOff>137160</xdr:rowOff>
              </from>
              <to>
                <xdr:col>6</xdr:col>
                <xdr:colOff>883920</xdr:colOff>
                <xdr:row>37</xdr:row>
                <xdr:rowOff>137160</xdr:rowOff>
              </to>
            </anchor>
          </commentPr>
        </mc:Fallback>
      </mc:AlternateContent>
    </comment>
    <comment ref="A36" authorId="0" shapeId="1060" xr:uid="{00000000-0006-0000-0000-000025000000}">
      <text>
        <r>
          <rPr>
            <sz val="9"/>
            <color indexed="81"/>
            <rFont val="Tahoma"/>
            <charset val="1"/>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1" xr:uid="{00000000-0006-0000-0000-000024000000}">
      <text>
        <r>
          <rPr>
            <sz val="9"/>
            <color indexed="81"/>
            <rFont val="Tahoma"/>
            <charset val="1"/>
          </rPr>
          <t>Adee Ran:
One-sided noise spectral density</t>
        </r>
      </text>
      <mc:AlternateContent xmlns:mc="http://schemas.openxmlformats.org/markup-compatibility/2006">
        <mc:Choice Requires="v"/>
        <mc:Fallback>
          <commentPr locked="0" defaultSize="0" autoFill="0" autoLine="0" lockText="0">
            <anchor>
              <from>
                <xdr:col>5</xdr:col>
                <xdr:colOff>960120</xdr:colOff>
                <xdr:row>34</xdr:row>
                <xdr:rowOff>121920</xdr:rowOff>
              </from>
              <to>
                <xdr:col>6</xdr:col>
                <xdr:colOff>883920</xdr:colOff>
                <xdr:row>38</xdr:row>
                <xdr:rowOff>114300</xdr:rowOff>
              </to>
            </anchor>
          </commentPr>
        </mc:Fallback>
      </mc:AlternateContent>
    </comment>
    <comment ref="J36" authorId="0" shapeId="1062" xr:uid="{00000000-0006-0000-0000-000027000000}">
      <text>
        <r>
          <rPr>
            <sz val="9"/>
            <color indexed="81"/>
            <rFont val="Tahoma"/>
            <charset val="1"/>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1303020</xdr:colOff>
                <xdr:row>34</xdr:row>
                <xdr:rowOff>137160</xdr:rowOff>
              </from>
              <to>
                <xdr:col>10</xdr:col>
                <xdr:colOff>883920</xdr:colOff>
                <xdr:row>38</xdr:row>
                <xdr:rowOff>121920</xdr:rowOff>
              </to>
            </anchor>
          </commentPr>
        </mc:Fallback>
      </mc:AlternateContent>
    </comment>
    <comment ref="A37" authorId="0" shapeId="1063" xr:uid="{00000000-0006-0000-0000-000028000000}">
      <text>
        <r>
          <rPr>
            <sz val="9"/>
            <color indexed="81"/>
            <rFont val="Tahoma"/>
            <charset val="1"/>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4" xr:uid="{00000000-0006-0000-0000-000026000000}">
      <text>
        <r>
          <rPr>
            <sz val="9"/>
            <color indexed="81"/>
            <rFont val="Tahoma"/>
            <charset val="1"/>
          </rPr>
          <t>Adee Ran:
Transmitter signal-to-noise ratio</t>
        </r>
      </text>
      <mc:AlternateContent xmlns:mc="http://schemas.openxmlformats.org/markup-compatibility/2006">
        <mc:Choice Requires="v"/>
        <mc:Fallback>
          <commentPr locked="0" defaultSize="0" autoFill="0" autoLine="0" lockText="0">
            <anchor>
              <from>
                <xdr:col>5</xdr:col>
                <xdr:colOff>960120</xdr:colOff>
                <xdr:row>35</xdr:row>
                <xdr:rowOff>144780</xdr:rowOff>
              </from>
              <to>
                <xdr:col>6</xdr:col>
                <xdr:colOff>883920</xdr:colOff>
                <xdr:row>39</xdr:row>
                <xdr:rowOff>160020</xdr:rowOff>
              </to>
            </anchor>
          </commentPr>
        </mc:Fallback>
      </mc:AlternateContent>
    </comment>
    <comment ref="A38" authorId="0" shapeId="1065" xr:uid="{00000000-0006-0000-0000-00002A000000}">
      <text>
        <r>
          <rPr>
            <sz val="9"/>
            <color indexed="81"/>
            <rFont val="Tahoma"/>
            <charset val="1"/>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F38" authorId="0" shapeId="1066" xr:uid="{00000000-0006-0000-0000-000029000000}">
      <text>
        <r>
          <rPr>
            <sz val="9"/>
            <color indexed="81"/>
            <rFont val="Tahoma"/>
            <charset val="1"/>
          </rPr>
          <t>Adee Ran:
Level separation mismatch ratio</t>
        </r>
      </text>
      <mc:AlternateContent xmlns:mc="http://schemas.openxmlformats.org/markup-compatibility/2006">
        <mc:Choice Requires="v"/>
        <mc:Fallback>
          <commentPr locked="0" defaultSize="0" autoFill="0" autoLine="0" lockText="0">
            <anchor>
              <from>
                <xdr:col>5</xdr:col>
                <xdr:colOff>960120</xdr:colOff>
                <xdr:row>36</xdr:row>
                <xdr:rowOff>137160</xdr:rowOff>
              </from>
              <to>
                <xdr:col>6</xdr:col>
                <xdr:colOff>883920</xdr:colOff>
                <xdr:row>40</xdr:row>
                <xdr:rowOff>144780</xdr:rowOff>
              </to>
            </anchor>
          </commentPr>
        </mc:Fallback>
      </mc:AlternateContent>
    </comment>
    <comment ref="A41" authorId="0" shapeId="1067" xr:uid="{00000000-0006-0000-0000-00002B000000}">
      <text>
        <r>
          <rPr>
            <sz val="9"/>
            <color indexed="81"/>
            <rFont val="Tahoma"/>
            <charset val="1"/>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charset val="1"/>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charset val="1"/>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<sst xmlns="http://purl.oclc.org/ooxml/spreadsheetml/main" count="1174" uniqueCount="819">
  <si>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</si>
  <si>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</si>
  <si>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</si>
  <si>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</si>
  <si>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</si>
  <si>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</si>
  <si>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</si>
  <si>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</si>
  <si>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</si>
  <si>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</si>
  <si>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</si>
  <si>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</si>
  <si>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</si>
  <si>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</si>
  <si>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</si>
  <si>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</si>
  <si>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</si>
  <si>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</si>
  <si>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</si>
  <si>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</si>
  <si>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</si>
  <si>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</si>
  <si>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</si>
  <si>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</si>
  <si>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</si>
  <si>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</si>
  <si>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</si>
  <si>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</si>
  <si>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</si>
  <si>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</si>
  <si>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</si>
  <si>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</si>
  <si>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</si>
  <si>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</si>
  <si>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</si>
  <si>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</si>
  <si>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</si>
  <si>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</si>
  <si>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</si>
  <si>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</si>
  <si>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</si>
  <si>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</si>
  <si>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</si>
  <si>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</si>
  <si>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</si>
  <si>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</si>
  <si>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</si>
  <si>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</si>
  <si>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</si>
  <si>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</si>
  <si>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</si>
  <si>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</si>
  <si>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</si>
  <si>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</si>
  <si>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</si>
  <si>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</si>
  <si>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</si>
  <si>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</si>
  <si>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</si>
  <si>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</si>
  <si>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</si>
  <si>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</si>
  <si>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</si>
  <si>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</si>
  <si>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</si>
  <si>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</si>
  <si>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</si>
  <si>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</si>
  <si>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</si>
  <si>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</si>
  <si>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</si>
  <si>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</si>
  <si>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</si>
  <si>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</si>
  <si>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</si>
  <si>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</si>
  <si>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</si>
  <si>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</si>
  <si>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</si>
  <si>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</si>
  <si>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</si>
  <si>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</si>
  <si>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</si>
  <si>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</si>
  <si>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</si>
  <si>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</si>
  <si>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</si>
  <si>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</si>
  <si>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</si>
  <si>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</si>
  <si>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</si>
  <si>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</si>
  <si>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</si>
  <si>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</si>
  <si>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</si>
  <si>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</si>
  <si>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</si>
  <si>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</si>
  <si>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</si>
  <si>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</si>
  <si>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</si>
  <si>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</si>
  <si>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</si>
  <si>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</si>
  <si>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</si>
  <si>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</si>
  <si>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</si>
  <si>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</si>
  <si>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</si>
  <si>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</si>
  <si>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</si>
  <si>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</si>
  <si>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</si>
  <si>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</si>
  <si>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</si>
  <si>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</si>
  <si>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</si>
  <si>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</si>
  <si>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</si>
  <si>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ICN parameters</t>
  </si>
  <si>
    <t>c(-3)</t>
  </si>
  <si>
    <t xml:space="preserve">[-0.06:0.02: 0] </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</si>
  <si>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</si>
  <si>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</si>
  <si>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</si>
  <si>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</si>
  <si>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</si>
  <si>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</si>
  <si>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</si>
  <si>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</si>
  <si>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</si>
  <si>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</si>
  <si>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</si>
  <si>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</si>
  <si>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</si>
  <si>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</si>
  <si>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</si>
  <si>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</si>
  <si>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</si>
  <si>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</si>
  <si>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</si>
  <si>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</si>
  <si>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</si>
  <si>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</si>
  <si>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</si>
  <si>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</si>
  <si>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</si>
  <si>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</si>
  <si>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</si>
  <si>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</si>
  <si>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</si>
  <si>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</si>
  <si>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</si>
  <si>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</si>
  <si>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</si>
  <si>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</si>
  <si>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</si>
  <si>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</si>
  <si>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</si>
  <si>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</si>
  <si>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</si>
  <si>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</si>
  <si>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</si>
  <si>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</si>
  <si>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</si>
  <si>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</si>
  <si>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</si>
  <si>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</si>
  <si>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</si>
  <si>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</si>
  <si>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</si>
  <si>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</si>
  <si>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</si>
  <si>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</si>
  <si>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</si>
  <si>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</si>
  <si>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</si>
  <si>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</si>
  <si>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</si>
  <si>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</si>
  <si>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</si>
  <si>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</si>
  <si>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</si>
  <si>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</si>
  <si>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</si>
  <si>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</si>
  <si>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</si>
  <si>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</si>
  <si>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</si>
  <si>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</si>
  <si>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</si>
  <si>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</si>
  <si>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</si>
  <si>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</si>
  <si>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</si>
  <si>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</si>
  <si>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</si>
  <si>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</si>
  <si>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</si>
  <si>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</si>
  <si>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</si>
  <si>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</si>
  <si>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</si>
  <si>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</si>
  <si>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</si>
  <si>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</si>
  <si>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</si>
  <si>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</si>
  <si>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</si>
  <si>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</si>
  <si>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</si>
  <si>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</si>
  <si>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</si>
  <si>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</si>
  <si>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</si>
  <si>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</si>
  <si>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</si>
  <si>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</si>
  <si>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</si>
  <si>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</si>
  <si>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</si>
  <si>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</si>
  <si>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</si>
  <si>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</si>
  <si>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</si>
  <si>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</si>
  <si>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</si>
  <si>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</si>
  <si>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</si>
  <si>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</si>
  <si>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</si>
  <si>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</si>
  <si>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</si>
  <si>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</si>
  <si>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</si>
  <si>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</si>
  <si>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</si>
  <si>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</si>
  <si>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</si>
  <si>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</si>
  <si>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</si>
  <si>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</si>
  <si>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</si>
  <si>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</si>
  <si>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</si>
  <si>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</si>
  <si>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</si>
  <si>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</si>
  <si>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</si>
  <si>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</si>
  <si>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</si>
  <si>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</si>
  <si>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</si>
  <si>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</si>
  <si>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</si>
  <si>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</si>
  <si>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</si>
  <si>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</si>
  <si>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</si>
  <si>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</si>
  <si>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</si>
  <si>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</si>
  <si>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</si>
  <si>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</si>
  <si>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</si>
  <si>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</si>
  <si>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</si>
  <si>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</si>
  <si>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</si>
  <si>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</si>
  <si>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</si>
  <si>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</si>
  <si>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</si>
  <si>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</si>
  <si>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</si>
  <si>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</si>
  <si>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</si>
  <si>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</si>
  <si>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</si>
  <si>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</si>
  <si>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</si>
  <si>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</si>
  <si>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</si>
  <si>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</si>
  <si>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</si>
  <si>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</si>
  <si>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</si>
  <si>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</si>
  <si>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</si>
  <si>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</si>
  <si>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</si>
  <si>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</si>
  <si>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</si>
  <si>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</si>
  <si>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</si>
  <si>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</si>
  <si>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</si>
  <si>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</si>
  <si>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</si>
  <si>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</si>
  <si>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</si>
  <si>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</si>
  <si>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</si>
  <si>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</si>
  <si>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</si>
  <si>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</si>
  <si>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</si>
  <si>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</si>
  <si>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</si>
  <si>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</si>
  <si>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</si>
  <si>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</si>
  <si>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</si>
  <si>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</si>
  <si>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</si>
  <si>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</si>
  <si>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</si>
  <si>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</si>
  <si>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</si>
  <si>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</si>
  <si>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</si>
  <si>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</si>
  <si>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</si>
  <si>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</si>
  <si>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</si>
  <si>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</si>
  <si>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</si>
  <si>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</si>
  <si>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</si>
  <si>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</si>
  <si>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</si>
  <si>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</si>
  <si>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</si>
  <si>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</si>
  <si>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</si>
  <si>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</si>
  <si>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</si>
  <si>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</si>
  <si>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</si>
  <si>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</si>
  <si>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</si>
  <si>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</si>
  <si>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</si>
  <si>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</si>
  <si>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</si>
  <si>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</si>
  <si>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</si>
  <si>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</si>
  <si>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</si>
  <si>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</si>
  <si>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</si>
  <si>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</si>
  <si>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</si>
  <si>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</si>
  <si>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</si>
  <si>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</si>
  <si>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</si>
  <si>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</si>
  <si>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</si>
  <si>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</si>
  <si>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</si>
  <si>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</si>
  <si>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</si>
  <si>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</si>
  <si>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[0.05 -0.03*ones(1,10)]</t>
  </si>
  <si>
    <t>.\results\100GEL_CR_CA_{date}\</t>
  </si>
  <si>
    <t>CA_eval_</t>
  </si>
  <si>
    <t>AC_CM_RMS</t>
  </si>
  <si>
    <t>[ 0.0235 0.0256]</t>
  </si>
  <si>
    <t>PLOT_CM</t>
  </si>
  <si>
    <t>ACCM_MAX_Freq</t>
  </si>
  <si>
    <t>T_O</t>
  </si>
  <si>
    <t>T_h</t>
  </si>
  <si>
    <t>samples_for_C2M</t>
  </si>
  <si>
    <t>EH_min_test</t>
  </si>
  <si>
    <t>Min_VEO_Test</t>
  </si>
  <si>
    <t xml:space="preserve">[-0.2:0.02:0] </t>
  </si>
  <si>
    <t>[0.3 0.2*ones(1,5) 0.1*ones(1,5)]</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</si>
  <si>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</si>
  <si>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</si>
  <si>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</si>
  <si>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</si>
  <si>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</si>
  <si>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</si>
  <si>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</si>
  <si>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</si>
  <si>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</si>
  <si>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</si>
  <si>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</si>
  <si>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</si>
  <si>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</si>
  <si>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</si>
  <si>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</si>
  <si>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</si>
  <si>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</si>
  <si>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</si>
  <si>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</si>
  <si>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</si>
  <si>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</si>
  <si>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</si>
  <si>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</si>
  <si>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</si>
  <si>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</si>
  <si>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</si>
  <si>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</si>
  <si>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</si>
  <si>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</si>
  <si>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</si>
  <si>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</si>
  <si>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</si>
  <si>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</si>
  <si>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</si>
  <si>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</si>
  <si>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</si>
  <si>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</si>
  <si>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</si>
  <si>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</si>
  <si>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</si>
  <si>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</si>
  <si>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</si>
  <si>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</si>
  <si>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</si>
  <si>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</si>
  <si>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</si>
  <si>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</si>
  <si>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</si>
  <si>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</si>
  <si>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</si>
  <si>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</si>
  <si>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</si>
  <si>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</si>
  <si>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</si>
  <si>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</si>
  <si>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</si>
  <si>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</si>
  <si>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</si>
  <si>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</si>
  <si>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</si>
  <si>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</si>
  <si>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</si>
  <si>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</si>
  <si>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</si>
  <si>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</si>
  <si>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</si>
  <si>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</si>
  <si>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</si>
  <si>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</si>
  <si>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</si>
  <si>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</si>
  <si>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</si>
  <si>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</si>
  <si>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</si>
  <si>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</si>
  <si>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</si>
  <si>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</si>
  <si>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</si>
  <si>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</si>
  <si>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</si>
  <si>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</si>
  <si>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</si>
  <si>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</si>
  <si>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</si>
  <si>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</si>
  <si>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</si>
  <si>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</si>
  <si>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</si>
  <si>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</si>
  <si>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</si>
  <si>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</si>
  <si>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</si>
  <si>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</si>
  <si>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</si>
  <si>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</si>
  <si>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</si>
  <si>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</si>
  <si>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</si>
  <si>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</si>
  <si>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</si>
  <si>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</si>
  <si>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</si>
  <si>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</si>
  <si>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</si>
  <si>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</si>
  <si>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</si>
  <si>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</si>
  <si>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</si>
  <si>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</si>
  <si>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</si>
  <si>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</si>
  <si>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</si>
  <si>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</si>
  <si>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</si>
  <si>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</si>
  <si>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</si>
  <si>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</si>
  <si>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</si>
  <si>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</si>
  <si>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</si>
  <si>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</si>
  <si>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</si>
  <si>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</si>
  <si>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</si>
  <si>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</si>
  <si>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</si>
  <si>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</si>
  <si>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</si>
  <si>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</si>
  <si>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</si>
  <si>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</si>
  <si>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</si>
  <si>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</si>
  <si>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</si>
  <si>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</si>
  <si>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</si>
  <si>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</si>
  <si>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</si>
  <si>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</si>
  <si>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</si>
  <si>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</si>
  <si>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</si>
  <si>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</si>
  <si>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</si>
  <si>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</si>
  <si>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</si>
  <si>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</si>
  <si>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</si>
  <si>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</si>
  <si>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</si>
  <si>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</si>
  <si>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</si>
  <si>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</si>
  <si>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</si>
  <si>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</si>
  <si>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</si>
  <si>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</si>
  <si>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</si>
  <si>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</si>
  <si>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</si>
  <si>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</si>
  <si>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</si>
  <si>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</si>
  <si>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</si>
  <si>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</si>
  <si>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</si>
  <si>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</si>
  <si>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</si>
  <si>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</si>
  <si>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</si>
  <si>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</si>
  <si>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</si>
  <si>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</si>
  <si>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</si>
  <si>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</si>
  <si>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</si>
  <si>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</si>
  <si>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</si>
  <si>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</si>
  <si>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</si>
  <si>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</si>
  <si>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</si>
  <si>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</si>
  <si>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</si>
  <si>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</si>
  <si>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</si>
  <si>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</si>
  <si>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</si>
  <si>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</si>
  <si>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</si>
  <si>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</si>
  <si>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</si>
  <si>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</si>
  <si>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</si>
  <si>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</si>
  <si>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</si>
  <si>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</si>
  <si>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</si>
  <si>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</si>
  <si>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</si>
  <si>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</si>
  <si>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</si>
  <si>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</si>
  <si>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</si>
  <si>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</si>
  <si>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</si>
  <si>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</si>
  <si>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</si>
  <si>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</si>
  <si>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</si>
  <si>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</si>
  <si>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</si>
  <si>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</si>
  <si>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</si>
  <si>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f_1</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</si>
  <si>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</si>
  <si>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</si>
  <si>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</si>
  <si>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</si>
  <si>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</si>
  <si>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</si>
  <si>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</si>
  <si>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</si>
  <si>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</si>
  <si>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</si>
  <si>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</si>
  <si>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</si>
  <si>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</si>
  <si>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</si>
  <si>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</si>
  <si>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</si>
  <si>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</si>
  <si>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</si>
  <si>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</si>
  <si>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</si>
  <si>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</si>
  <si>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</si>
  <si>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</si>
  <si>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</si>
  <si>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</si>
  <si>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</si>
  <si>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</si>
  <si>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</si>
  <si>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</si>
  <si>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</si>
  <si>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</si>
  <si>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</si>
  <si>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</si>
  <si>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</si>
  <si>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</si>
  <si>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</si>
  <si>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</si>
  <si>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</si>
  <si>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</si>
  <si>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</si>
  <si>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</si>
  <si>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</si>
  <si>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</si>
  <si>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</si>
  <si>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</si>
  <si>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</si>
  <si>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</si>
  <si>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</si>
  <si>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</si>
  <si>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</si>
  <si>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</si>
  <si>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</si>
  <si>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</si>
  <si>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</si>
  <si>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</si>
  <si>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</si>
  <si>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</si>
  <si>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</si>
  <si>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</si>
  <si>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</si>
  <si>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</si>
  <si>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</si>
  <si>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</si>
  <si>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</si>
  <si>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</si>
  <si>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</si>
  <si>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</si>
  <si>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</si>
  <si>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</si>
  <si>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</si>
  <si>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</si>
  <si>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</si>
  <si>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</si>
  <si>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</si>
  <si>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</si>
  <si>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</si>
  <si>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</si>
  <si>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</si>
  <si>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</si>
  <si>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</si>
  <si>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</si>
  <si>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</si>
  <si>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</si>
  <si>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</si>
  <si>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</si>
  <si>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</si>
  <si>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</si>
  <si>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</si>
  <si>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</si>
  <si>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</si>
  <si>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</si>
  <si>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</si>
  <si>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</si>
  <si>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</si>
  <si>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</si>
  <si>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</si>
  <si>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</si>
  <si>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</si>
  <si>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</si>
  <si>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</si>
  <si>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</si>
  <si>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</si>
  <si>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</si>
  <si>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</si>
  <si>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</si>
  <si>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</si>
  <si>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</si>
  <si>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</si>
  <si>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</si>
  <si>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</si>
  <si>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</si>
  <si>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</si>
  <si>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</si>
  <si>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</si>
  <si>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</si>
  <si>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</si>
  <si>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</si>
  <si>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</si>
  <si>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</si>
  <si>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</si>
  <si>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</si>
  <si>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</si>
  <si>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</si>
  <si>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</si>
  <si>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</si>
  <si>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</si>
  <si>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</si>
  <si>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</si>
  <si>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</si>
  <si>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</si>
  <si>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</si>
  <si>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</si>
  <si>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</si>
  <si>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</si>
  <si>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</si>
  <si>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</si>
  <si>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</si>
  <si>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</si>
  <si>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</si>
  <si>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</si>
  <si>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</si>
  <si>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</si>
  <si>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</si>
  <si>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</si>
  <si>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</si>
  <si>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</si>
  <si>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</si>
  <si>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</si>
  <si>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</si>
  <si>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</si>
  <si>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</si>
  <si>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</si>
  <si>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</si>
  <si>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</si>
  <si>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</si>
  <si>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</si>
  <si>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</si>
  <si>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</si>
  <si>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</si>
  <si>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</si>
  <si>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</si>
  <si>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</si>
  <si>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</si>
  <si>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</si>
  <si>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</si>
  <si>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</si>
  <si>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</si>
  <si>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</si>
  <si>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</si>
  <si>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</si>
  <si>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</si>
  <si>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</si>
  <si>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</si>
  <si>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</si>
  <si>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</si>
  <si>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</si>
  <si>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</si>
  <si>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</si>
  <si>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</si>
  <si>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</si>
  <si>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</si>
  <si>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</si>
  <si>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</si>
  <si>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</si>
  <si>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</si>
  <si>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</si>
  <si>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</si>
  <si>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</si>
  <si>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</si>
  <si>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</si>
  <si>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</si>
  <si>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</si>
  <si>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</si>
  <si>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</si>
  <si>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</si>
  <si>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</si>
  <si>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</si>
  <si>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</si>
  <si>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</si>
  <si>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</si>
  <si>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</si>
  <si>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</si>
  <si>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</si>
  <si>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</si>
  <si>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</si>
  <si>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</si>
  <si>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</si>
  <si>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</si>
  <si>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adjust per use</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</si>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</sst>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4"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charset val="1"/>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s>
  <fills count="12">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CC"/>
      </patternFill>
    </fill>
    <fill>
      <patternFill patternType="solid">
        <fgColor rgb="FFFFFF99"/>
        <bgColor indexed="64"/>
      </patternFill>
    </fill>
  </fills>
  <borders count="15">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
      <start style="thin">
        <color rgb="FFB2B2B2"/>
      </start>
      <end style="thin">
        <color rgb="FFB2B2B2"/>
      </end>
      <top style="thin">
        <color rgb="FFB2B2B2"/>
      </top>
      <bottom style="thin">
        <color rgb="FFB2B2B2"/>
      </bottom>
      <diagonal/>
    </border>
  </borders>
  <cellStyleXfs count="18">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15" fillId="10" borderId="14" applyNumberFormat="0" applyFont="0" applyAlignment="0" applyProtection="0"/>
    <xf numFmtId="0" fontId="4" fillId="0" borderId="0"/>
    <xf numFmtId="0" fontId="3" fillId="0" borderId="0"/>
    <xf numFmtId="0" fontId="2" fillId="0" borderId="0"/>
    <xf numFmtId="0" fontId="1" fillId="0" borderId="0"/>
  </cellStyleXfs>
  <cellXfs count="92">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11" fillId="11" borderId="14" xfId="13" applyFont="1" applyFill="1" applyAlignment="1">
      <alignment horizontal="center" vertical="center"/>
    </xf>
    <xf numFmtId="0" fontId="1" fillId="0" borderId="0" xfId="17"/>
    <xf numFmtId="11" fontId="1" fillId="0" borderId="0" xfId="17" applyNumberFormat="1"/>
    <xf numFmtId="11" fontId="9" fillId="11" borderId="1" xfId="0" applyNumberFormat="1" applyFont="1" applyFill="1" applyBorder="1" applyAlignment="1">
      <alignment horizontal="center" vertical="center"/>
    </xf>
  </cellXfs>
  <cellStyles count="18">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4" xr:uid="{00000000-0005-0000-0000-00000B000000}"/>
    <cellStyle name="Normal 5" xfId="16" xr:uid="{2DAE368D-12D3-470C-93A1-25671161A6BA}"/>
    <cellStyle name="Normal 6" xfId="15" xr:uid="{00000000-0005-0000-0000-00000C000000}"/>
    <cellStyle name="Normal 7" xfId="17" xr:uid="{2BC2CEA9-FC54-4C3B-977A-C9490CD70A98}"/>
    <cellStyle name="Note" xfId="13" builtinId="10"/>
    <cellStyle name="Output" xfId="7" builtinId="21"/>
    <cellStyle name="Output 2" xfId="8"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960120</xdr:colOff>
          <xdr:row>0</xdr:row>
          <xdr:rowOff>137160</xdr:rowOff>
        </xdr:from>
        <xdr:to>
          <xdr:col>6</xdr:col>
          <xdr:colOff>883920</xdr:colOff>
          <xdr:row>4</xdr:row>
          <xdr:rowOff>144780</xdr:rowOff>
        </xdr:to>
        <xdr:sp macro="" textlink="" fLocksText="0">
          <xdr:nvSpPr>
            <xdr:cNvPr id="1025" name="Comment 1" hidden="1">
              <a:extLst>
                <a:ext uri="{FF2B5EF4-FFF2-40B4-BE49-F238E27FC236}">
                  <a16:creationId xmlns:a16="http://schemas.microsoft.com/office/drawing/2014/main" id="{9ACC975C-18ED-8748-5573-19C56FE06E9E}"/>
                </a:ext>
              </a:extLst>
            </xdr:cNvPr>
            <xdr:cNvSpPr txBox="1">
              <a:spLocks noChangeArrowheads="1"/>
            </xdr:cNvSpPr>
          </xdr:nvSpPr>
          <xdr:spPr bwMode="auto">
            <a:xfrm>
              <a:off x="592836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E0BC03C4-4DF3-93DD-CB8D-94FE2A6AC370}"/>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xdr:row>
          <xdr:rowOff>137160</xdr:rowOff>
        </xdr:from>
        <xdr:to>
          <xdr:col>6</xdr:col>
          <xdr:colOff>883920</xdr:colOff>
          <xdr:row>6</xdr:row>
          <xdr:rowOff>144780</xdr:rowOff>
        </xdr:to>
        <xdr:sp macro="" textlink="" fLocksText="0">
          <xdr:nvSpPr>
            <xdr:cNvPr id="1027" name="Comment 3" hidden="1">
              <a:extLst>
                <a:ext uri="{FF2B5EF4-FFF2-40B4-BE49-F238E27FC236}">
                  <a16:creationId xmlns:a16="http://schemas.microsoft.com/office/drawing/2014/main" id="{0CEF9A62-A98E-8BAE-1AF6-3C4FCB9A2AC0}"/>
                </a:ext>
              </a:extLst>
            </xdr:cNvPr>
            <xdr:cNvSpPr txBox="1">
              <a:spLocks noChangeArrowheads="1"/>
            </xdr:cNvSpPr>
          </xdr:nvSpPr>
          <xdr:spPr bwMode="auto">
            <a:xfrm>
              <a:off x="592836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xdr:row>
          <xdr:rowOff>137160</xdr:rowOff>
        </xdr:from>
        <xdr:to>
          <xdr:col>6</xdr:col>
          <xdr:colOff>883920</xdr:colOff>
          <xdr:row>7</xdr:row>
          <xdr:rowOff>144780</xdr:rowOff>
        </xdr:to>
        <xdr:sp macro="" textlink="" fLocksText="0">
          <xdr:nvSpPr>
            <xdr:cNvPr id="1028" name="Comment 4" hidden="1">
              <a:extLst>
                <a:ext uri="{FF2B5EF4-FFF2-40B4-BE49-F238E27FC236}">
                  <a16:creationId xmlns:a16="http://schemas.microsoft.com/office/drawing/2014/main" id="{0B3ED7F7-AA9D-6960-F4EE-013502F688E9}"/>
                </a:ext>
              </a:extLst>
            </xdr:cNvPr>
            <xdr:cNvSpPr txBox="1">
              <a:spLocks noChangeArrowheads="1"/>
            </xdr:cNvSpPr>
          </xdr:nvSpPr>
          <xdr:spPr bwMode="auto">
            <a:xfrm>
              <a:off x="592836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5</xdr:row>
          <xdr:rowOff>137160</xdr:rowOff>
        </xdr:from>
        <xdr:to>
          <xdr:col>6</xdr:col>
          <xdr:colOff>883920</xdr:colOff>
          <xdr:row>9</xdr:row>
          <xdr:rowOff>144780</xdr:rowOff>
        </xdr:to>
        <xdr:sp macro="" textlink="" fLocksText="0">
          <xdr:nvSpPr>
            <xdr:cNvPr id="1029" name="Comment 5" hidden="1">
              <a:extLst>
                <a:ext uri="{FF2B5EF4-FFF2-40B4-BE49-F238E27FC236}">
                  <a16:creationId xmlns:a16="http://schemas.microsoft.com/office/drawing/2014/main" id="{644A6ED7-52DA-06EE-82EB-02BA88B1297F}"/>
                </a:ext>
              </a:extLst>
            </xdr:cNvPr>
            <xdr:cNvSpPr txBox="1">
              <a:spLocks noChangeArrowheads="1"/>
            </xdr:cNvSpPr>
          </xdr:nvSpPr>
          <xdr:spPr bwMode="auto">
            <a:xfrm>
              <a:off x="592836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D1F7EE26-EB57-04A7-80B5-C12DE88B0A78}"/>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7</xdr:row>
          <xdr:rowOff>137160</xdr:rowOff>
        </xdr:from>
        <xdr:to>
          <xdr:col>6</xdr:col>
          <xdr:colOff>883920</xdr:colOff>
          <xdr:row>11</xdr:row>
          <xdr:rowOff>144780</xdr:rowOff>
        </xdr:to>
        <xdr:sp macro="" textlink="" fLocksText="0">
          <xdr:nvSpPr>
            <xdr:cNvPr id="1031" name="Comment 7" hidden="1">
              <a:extLst>
                <a:ext uri="{FF2B5EF4-FFF2-40B4-BE49-F238E27FC236}">
                  <a16:creationId xmlns:a16="http://schemas.microsoft.com/office/drawing/2014/main" id="{47C99FA8-9DA1-23AE-33C3-082C7C54268C}"/>
                </a:ext>
              </a:extLst>
            </xdr:cNvPr>
            <xdr:cNvSpPr txBox="1">
              <a:spLocks noChangeArrowheads="1"/>
            </xdr:cNvSpPr>
          </xdr:nvSpPr>
          <xdr:spPr bwMode="auto">
            <a:xfrm>
              <a:off x="592836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61ADDC10-0907-35F8-30E1-23BDC28D86ED}"/>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69487E19-EBDE-8B0B-55E2-5BB96C4940D1}"/>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695194EF-B7C9-EC88-0E35-A3609BEA7AD5}"/>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55DCD554-B586-D505-2055-935D421F4CB0}"/>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11</xdr:row>
          <xdr:rowOff>137160</xdr:rowOff>
        </xdr:from>
        <xdr:to>
          <xdr:col>6</xdr:col>
          <xdr:colOff>883920</xdr:colOff>
          <xdr:row>15</xdr:row>
          <xdr:rowOff>144780</xdr:rowOff>
        </xdr:to>
        <xdr:sp macro="" textlink="" fLocksText="0">
          <xdr:nvSpPr>
            <xdr:cNvPr id="1036" name="Comment 12" hidden="1">
              <a:extLst>
                <a:ext uri="{FF2B5EF4-FFF2-40B4-BE49-F238E27FC236}">
                  <a16:creationId xmlns:a16="http://schemas.microsoft.com/office/drawing/2014/main" id="{5F00F205-52BB-6F7B-8CFB-EE786A48EEBC}"/>
                </a:ext>
              </a:extLst>
            </xdr:cNvPr>
            <xdr:cNvSpPr txBox="1">
              <a:spLocks noChangeArrowheads="1"/>
            </xdr:cNvSpPr>
          </xdr:nvSpPr>
          <xdr:spPr bwMode="auto">
            <a:xfrm>
              <a:off x="592836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13E605E2-2D46-CA97-81BB-0498DD2B7CEE}"/>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13</xdr:row>
          <xdr:rowOff>137160</xdr:rowOff>
        </xdr:from>
        <xdr:to>
          <xdr:col>6</xdr:col>
          <xdr:colOff>883920</xdr:colOff>
          <xdr:row>17</xdr:row>
          <xdr:rowOff>160020</xdr:rowOff>
        </xdr:to>
        <xdr:sp macro="" textlink="" fLocksText="0">
          <xdr:nvSpPr>
            <xdr:cNvPr id="1038" name="Comment 14" hidden="1">
              <a:extLst>
                <a:ext uri="{FF2B5EF4-FFF2-40B4-BE49-F238E27FC236}">
                  <a16:creationId xmlns:a16="http://schemas.microsoft.com/office/drawing/2014/main" id="{385A9252-B7C2-EEE8-E81F-8005831334CB}"/>
                </a:ext>
              </a:extLst>
            </xdr:cNvPr>
            <xdr:cNvSpPr txBox="1">
              <a:spLocks noChangeArrowheads="1"/>
            </xdr:cNvSpPr>
          </xdr:nvSpPr>
          <xdr:spPr bwMode="auto">
            <a:xfrm>
              <a:off x="592836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14</xdr:row>
          <xdr:rowOff>137160</xdr:rowOff>
        </xdr:from>
        <xdr:to>
          <xdr:col>6</xdr:col>
          <xdr:colOff>883920</xdr:colOff>
          <xdr:row>18</xdr:row>
          <xdr:rowOff>160020</xdr:rowOff>
        </xdr:to>
        <xdr:sp macro="" textlink="" fLocksText="0">
          <xdr:nvSpPr>
            <xdr:cNvPr id="1039" name="Comment 15" hidden="1">
              <a:extLst>
                <a:ext uri="{FF2B5EF4-FFF2-40B4-BE49-F238E27FC236}">
                  <a16:creationId xmlns:a16="http://schemas.microsoft.com/office/drawing/2014/main" id="{B691D8CE-D0F1-5789-2BB5-12D5DA893441}"/>
                </a:ext>
              </a:extLst>
            </xdr:cNvPr>
            <xdr:cNvSpPr txBox="1">
              <a:spLocks noChangeArrowheads="1"/>
            </xdr:cNvSpPr>
          </xdr:nvSpPr>
          <xdr:spPr bwMode="auto">
            <a:xfrm>
              <a:off x="592836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BA6BA046-BA66-0086-3C75-8F45E4DAF4DF}"/>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009E9ACF-F9E5-A6BC-A04E-78EFAF5F110B}"/>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AB5D3485-5DB2-3D9B-E303-F360C036FDFD}"/>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3" name="Comment 19" hidden="1">
              <a:extLst>
                <a:ext uri="{FF2B5EF4-FFF2-40B4-BE49-F238E27FC236}">
                  <a16:creationId xmlns:a16="http://schemas.microsoft.com/office/drawing/2014/main" id="{4A8E53B5-E8C5-0D06-85DE-F6B93B21B48D}"/>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4" name="Comment 21" hidden="1">
              <a:extLst>
                <a:ext uri="{FF2B5EF4-FFF2-40B4-BE49-F238E27FC236}">
                  <a16:creationId xmlns:a16="http://schemas.microsoft.com/office/drawing/2014/main" id="{9AF8B64A-9053-BD51-7792-4AF5A83800EA}"/>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20</xdr:row>
          <xdr:rowOff>137160</xdr:rowOff>
        </xdr:from>
        <xdr:to>
          <xdr:col>6</xdr:col>
          <xdr:colOff>883920</xdr:colOff>
          <xdr:row>24</xdr:row>
          <xdr:rowOff>144780</xdr:rowOff>
        </xdr:to>
        <xdr:sp macro="" textlink="" fLocksText="0">
          <xdr:nvSpPr>
            <xdr:cNvPr id="1045" name="Comment 20" hidden="1">
              <a:extLst>
                <a:ext uri="{FF2B5EF4-FFF2-40B4-BE49-F238E27FC236}">
                  <a16:creationId xmlns:a16="http://schemas.microsoft.com/office/drawing/2014/main" id="{067DAEE6-6D52-2890-3D3D-C553224E70A7}"/>
                </a:ext>
              </a:extLst>
            </xdr:cNvPr>
            <xdr:cNvSpPr txBox="1">
              <a:spLocks noChangeArrowheads="1"/>
            </xdr:cNvSpPr>
          </xdr:nvSpPr>
          <xdr:spPr bwMode="auto">
            <a:xfrm>
              <a:off x="592836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a:p>
              <a:pPr algn="l" rtl="0">
                <a:defRPr sz="1000"/>
              </a:pPr>
              <a:r>
                <a:rPr lang="en-US" sz="900" b="0" i="0" u="none" strike="noStrike" baseline="0%">
                  <a:solidFill>
                    <a:srgbClr val="000000"/>
                  </a:solidFill>
                  <a:latin typeface="Tahoma"/>
                  <a:ea typeface="Tahoma"/>
                  <a:cs typeface="Tahoma"/>
                </a:rPr>
                <a:t>for set to 2 to input s2p files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6" name="Comment 22" hidden="1">
              <a:extLst>
                <a:ext uri="{FF2B5EF4-FFF2-40B4-BE49-F238E27FC236}">
                  <a16:creationId xmlns:a16="http://schemas.microsoft.com/office/drawing/2014/main" id="{72EE15AB-B89E-97E2-BEF6-9186A6B60584}"/>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7" name="Comment 23" hidden="1">
              <a:extLst>
                <a:ext uri="{FF2B5EF4-FFF2-40B4-BE49-F238E27FC236}">
                  <a16:creationId xmlns:a16="http://schemas.microsoft.com/office/drawing/2014/main" id="{EC4B69E1-C144-FF78-C0A5-5FE8BF93E679}"/>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8" name="Comment 24" hidden="1">
              <a:extLst>
                <a:ext uri="{FF2B5EF4-FFF2-40B4-BE49-F238E27FC236}">
                  <a16:creationId xmlns:a16="http://schemas.microsoft.com/office/drawing/2014/main" id="{0D72C301-F3AD-8C14-068F-50B37413AFE0}"/>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49" name="Comment 26" hidden="1">
              <a:extLst>
                <a:ext uri="{FF2B5EF4-FFF2-40B4-BE49-F238E27FC236}">
                  <a16:creationId xmlns:a16="http://schemas.microsoft.com/office/drawing/2014/main" id="{BC786F13-C184-5AE2-F809-113A09457B84}"/>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26</xdr:row>
          <xdr:rowOff>137160</xdr:rowOff>
        </xdr:from>
        <xdr:to>
          <xdr:col>6</xdr:col>
          <xdr:colOff>883920</xdr:colOff>
          <xdr:row>30</xdr:row>
          <xdr:rowOff>144780</xdr:rowOff>
        </xdr:to>
        <xdr:sp macro="" textlink="" fLocksText="0">
          <xdr:nvSpPr>
            <xdr:cNvPr id="1050" name="Comment 25" hidden="1">
              <a:extLst>
                <a:ext uri="{FF2B5EF4-FFF2-40B4-BE49-F238E27FC236}">
                  <a16:creationId xmlns:a16="http://schemas.microsoft.com/office/drawing/2014/main" id="{1C84B507-E7B7-A19A-90C6-9618D239AD9D}"/>
                </a:ext>
              </a:extLst>
            </xdr:cNvPr>
            <xdr:cNvSpPr txBox="1">
              <a:spLocks noChangeArrowheads="1"/>
            </xdr:cNvSpPr>
          </xdr:nvSpPr>
          <xdr:spPr bwMode="auto">
            <a:xfrm>
              <a:off x="592836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different for each test fixture</a:t>
              </a:r>
            </a:p>
            <a:p>
              <a:pPr algn="l" rtl="0">
                <a:defRPr sz="1000"/>
              </a:pPr>
              <a:r>
                <a:rPr lang="en-US" sz="900" b="0" i="0" u="none" strike="noStrike" baseline="0%">
                  <a:solidFill>
                    <a:srgbClr val="000000"/>
                  </a:solidFill>
                  <a:latin typeface="Tahoma"/>
                  <a:ea typeface="Tahoma"/>
                  <a:cs typeface="Tahoma"/>
                </a:rPr>
                <a:t>see standard, Set to 200 ps from the SMA connector.</a:t>
              </a:r>
            </a:p>
            <a:p>
              <a:pPr algn="l" rtl="0">
                <a:defRPr sz="1000"/>
              </a:pPr>
              <a:r>
                <a:rPr lang="en-US" sz="900" b="0" i="0" u="none" strike="noStrike" baseline="0%">
                  <a:solidFill>
                    <a:srgbClr val="000000"/>
                  </a:solidFill>
                  <a:latin typeface="Tahoma"/>
                  <a:ea typeface="Tahoma"/>
                  <a:cs typeface="Tahoma"/>
                </a:rPr>
                <a:t>See 120G.3.1.2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1" name="Comment 27" hidden="1">
              <a:extLst>
                <a:ext uri="{FF2B5EF4-FFF2-40B4-BE49-F238E27FC236}">
                  <a16:creationId xmlns:a16="http://schemas.microsoft.com/office/drawing/2014/main" id="{544613A2-AD7F-DB8B-A005-FAE5A41536EC}"/>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2" name="Comment 28" hidden="1">
              <a:extLst>
                <a:ext uri="{FF2B5EF4-FFF2-40B4-BE49-F238E27FC236}">
                  <a16:creationId xmlns:a16="http://schemas.microsoft.com/office/drawing/2014/main" id="{692967DE-EDC5-31C5-68C3-A0A98E73DF6E}"/>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3" name="Comment 29" hidden="1">
              <a:extLst>
                <a:ext uri="{FF2B5EF4-FFF2-40B4-BE49-F238E27FC236}">
                  <a16:creationId xmlns:a16="http://schemas.microsoft.com/office/drawing/2014/main" id="{E4320597-2009-70C8-F000-296E35BBACF2}"/>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4" name="Comment 30" hidden="1">
              <a:extLst>
                <a:ext uri="{FF2B5EF4-FFF2-40B4-BE49-F238E27FC236}">
                  <a16:creationId xmlns:a16="http://schemas.microsoft.com/office/drawing/2014/main" id="{F81F3E43-BFE3-E5D1-48F3-834AF1CE609A}"/>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5" name="Comment 32" hidden="1">
              <a:extLst>
                <a:ext uri="{FF2B5EF4-FFF2-40B4-BE49-F238E27FC236}">
                  <a16:creationId xmlns:a16="http://schemas.microsoft.com/office/drawing/2014/main" id="{02825094-AB15-3EBD-0675-4E128934EBC0}"/>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6" name="Comment 33" hidden="1">
              <a:extLst>
                <a:ext uri="{FF2B5EF4-FFF2-40B4-BE49-F238E27FC236}">
                  <a16:creationId xmlns:a16="http://schemas.microsoft.com/office/drawing/2014/main" id="{CF391F97-2326-A5D4-EE04-88D6F5C53B9B}"/>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32</xdr:row>
          <xdr:rowOff>137160</xdr:rowOff>
        </xdr:from>
        <xdr:to>
          <xdr:col>6</xdr:col>
          <xdr:colOff>883920</xdr:colOff>
          <xdr:row>36</xdr:row>
          <xdr:rowOff>137160</xdr:rowOff>
        </xdr:to>
        <xdr:sp macro="" textlink="" fLocksText="0">
          <xdr:nvSpPr>
            <xdr:cNvPr id="1057" name="Comment 34" hidden="1">
              <a:extLst>
                <a:ext uri="{FF2B5EF4-FFF2-40B4-BE49-F238E27FC236}">
                  <a16:creationId xmlns:a16="http://schemas.microsoft.com/office/drawing/2014/main" id="{514E074B-193D-68D3-CC42-C8AE637A1A75}"/>
                </a:ext>
              </a:extLst>
            </xdr:cNvPr>
            <xdr:cNvSpPr txBox="1">
              <a:spLocks noChangeArrowheads="1"/>
            </xdr:cNvSpPr>
          </xdr:nvSpPr>
          <xdr:spPr bwMode="auto">
            <a:xfrm>
              <a:off x="592836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58" name="Comment 35" hidden="1">
              <a:extLst>
                <a:ext uri="{FF2B5EF4-FFF2-40B4-BE49-F238E27FC236}">
                  <a16:creationId xmlns:a16="http://schemas.microsoft.com/office/drawing/2014/main" id="{D3B41296-FCEA-AF00-B2BA-37F21A0270E6}"/>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33</xdr:row>
          <xdr:rowOff>137160</xdr:rowOff>
        </xdr:from>
        <xdr:to>
          <xdr:col>6</xdr:col>
          <xdr:colOff>883920</xdr:colOff>
          <xdr:row>37</xdr:row>
          <xdr:rowOff>137160</xdr:rowOff>
        </xdr:to>
        <xdr:sp macro="" textlink="" fLocksText="0">
          <xdr:nvSpPr>
            <xdr:cNvPr id="1059" name="Comment 36" hidden="1">
              <a:extLst>
                <a:ext uri="{FF2B5EF4-FFF2-40B4-BE49-F238E27FC236}">
                  <a16:creationId xmlns:a16="http://schemas.microsoft.com/office/drawing/2014/main" id="{4BED5779-6006-E026-79CE-A9FEB4F68ADC}"/>
                </a:ext>
              </a:extLst>
            </xdr:cNvPr>
            <xdr:cNvSpPr txBox="1">
              <a:spLocks noChangeArrowheads="1"/>
            </xdr:cNvSpPr>
          </xdr:nvSpPr>
          <xdr:spPr bwMode="auto">
            <a:xfrm>
              <a:off x="5928360" y="61569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0" name="Comment 37" hidden="1">
              <a:extLst>
                <a:ext uri="{FF2B5EF4-FFF2-40B4-BE49-F238E27FC236}">
                  <a16:creationId xmlns:a16="http://schemas.microsoft.com/office/drawing/2014/main" id="{CDF72214-EEE5-9A8C-D214-A9FE3310AC15}"/>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34</xdr:row>
          <xdr:rowOff>121920</xdr:rowOff>
        </xdr:from>
        <xdr:to>
          <xdr:col>6</xdr:col>
          <xdr:colOff>883920</xdr:colOff>
          <xdr:row>38</xdr:row>
          <xdr:rowOff>114300</xdr:rowOff>
        </xdr:to>
        <xdr:sp macro="" textlink="" fLocksText="0">
          <xdr:nvSpPr>
            <xdr:cNvPr id="1061" name="Comment 38" hidden="1">
              <a:extLst>
                <a:ext uri="{FF2B5EF4-FFF2-40B4-BE49-F238E27FC236}">
                  <a16:creationId xmlns:a16="http://schemas.microsoft.com/office/drawing/2014/main" id="{886A8610-6C6B-D69F-5D1C-3D4D9FF98BB8}"/>
                </a:ext>
              </a:extLst>
            </xdr:cNvPr>
            <xdr:cNvSpPr txBox="1">
              <a:spLocks noChangeArrowheads="1"/>
            </xdr:cNvSpPr>
          </xdr:nvSpPr>
          <xdr:spPr bwMode="auto">
            <a:xfrm>
              <a:off x="5928360" y="63169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1303020</xdr:colOff>
          <xdr:row>34</xdr:row>
          <xdr:rowOff>137160</xdr:rowOff>
        </xdr:from>
        <xdr:to>
          <xdr:col>10</xdr:col>
          <xdr:colOff>883920</xdr:colOff>
          <xdr:row>38</xdr:row>
          <xdr:rowOff>121920</xdr:rowOff>
        </xdr:to>
        <xdr:sp macro="" textlink="" fLocksText="0">
          <xdr:nvSpPr>
            <xdr:cNvPr id="1062" name="Comment 31" hidden="1">
              <a:extLst>
                <a:ext uri="{FF2B5EF4-FFF2-40B4-BE49-F238E27FC236}">
                  <a16:creationId xmlns:a16="http://schemas.microsoft.com/office/drawing/2014/main" id="{4990DE04-FDE0-3B29-2DB5-A6DD5E99C768}"/>
                </a:ext>
              </a:extLst>
            </xdr:cNvPr>
            <xdr:cNvSpPr txBox="1">
              <a:spLocks noChangeArrowheads="1"/>
            </xdr:cNvSpPr>
          </xdr:nvSpPr>
          <xdr:spPr bwMode="auto">
            <a:xfrm>
              <a:off x="958596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3" name="Comment 39" hidden="1">
              <a:extLst>
                <a:ext uri="{FF2B5EF4-FFF2-40B4-BE49-F238E27FC236}">
                  <a16:creationId xmlns:a16="http://schemas.microsoft.com/office/drawing/2014/main" id="{3032E486-7FE6-72F8-F654-910FD50C0CFD}"/>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35</xdr:row>
          <xdr:rowOff>144780</xdr:rowOff>
        </xdr:from>
        <xdr:to>
          <xdr:col>6</xdr:col>
          <xdr:colOff>883920</xdr:colOff>
          <xdr:row>39</xdr:row>
          <xdr:rowOff>160020</xdr:rowOff>
        </xdr:to>
        <xdr:sp macro="" textlink="" fLocksText="0">
          <xdr:nvSpPr>
            <xdr:cNvPr id="1064" name="Comment 40" hidden="1">
              <a:extLst>
                <a:ext uri="{FF2B5EF4-FFF2-40B4-BE49-F238E27FC236}">
                  <a16:creationId xmlns:a16="http://schemas.microsoft.com/office/drawing/2014/main" id="{0EA11F61-041F-3CB3-6EF1-CBF851446BBC}"/>
                </a:ext>
              </a:extLst>
            </xdr:cNvPr>
            <xdr:cNvSpPr txBox="1">
              <a:spLocks noChangeArrowheads="1"/>
            </xdr:cNvSpPr>
          </xdr:nvSpPr>
          <xdr:spPr bwMode="auto">
            <a:xfrm>
              <a:off x="5928360" y="653796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5" name="Comment 41" hidden="1">
              <a:extLst>
                <a:ext uri="{FF2B5EF4-FFF2-40B4-BE49-F238E27FC236}">
                  <a16:creationId xmlns:a16="http://schemas.microsoft.com/office/drawing/2014/main" id="{79D283EB-0492-C1C3-334A-BC673688795A}"/>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36</xdr:row>
          <xdr:rowOff>137160</xdr:rowOff>
        </xdr:from>
        <xdr:to>
          <xdr:col>6</xdr:col>
          <xdr:colOff>883920</xdr:colOff>
          <xdr:row>40</xdr:row>
          <xdr:rowOff>144780</xdr:rowOff>
        </xdr:to>
        <xdr:sp macro="" textlink="" fLocksText="0">
          <xdr:nvSpPr>
            <xdr:cNvPr id="1066" name="Comment 42" hidden="1">
              <a:extLst>
                <a:ext uri="{FF2B5EF4-FFF2-40B4-BE49-F238E27FC236}">
                  <a16:creationId xmlns:a16="http://schemas.microsoft.com/office/drawing/2014/main" id="{A60CCDE4-9F95-30A4-839F-F7C2ED4A9063}"/>
                </a:ext>
              </a:extLst>
            </xdr:cNvPr>
            <xdr:cNvSpPr txBox="1">
              <a:spLocks noChangeArrowheads="1"/>
            </xdr:cNvSpPr>
          </xdr:nvSpPr>
          <xdr:spPr bwMode="auto">
            <a:xfrm>
              <a:off x="5928360" y="67132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7" name="Comment 43" hidden="1">
              <a:extLst>
                <a:ext uri="{FF2B5EF4-FFF2-40B4-BE49-F238E27FC236}">
                  <a16:creationId xmlns:a16="http://schemas.microsoft.com/office/drawing/2014/main" id="{E392219C-9462-5808-B0F4-0F8E91E2CD4F}"/>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75DBC97A-CF97-333F-5B35-56EC919A0FE3}"/>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A194280B-0FCD-8923-F665-8A5BA767D652}"/>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725D4921-B3CD-C104-C72E-231C21D934EA}"/>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3D21F33F-D701-67A0-F0D1-A1A8CBF6B86F}"/>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50FF203F-896F-29CE-A520-A0173A6DC5B8}"/>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28F94424-9E87-DA11-FDCE-F8673AC188DA}"/>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509EE08D-FB09-60D3-771A-06962B72AFB3}"/>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C158E76D-33CE-409E-E26E-1D02ED34C659}"/>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2AE45C70-4929-112F-916D-0CE462759693}"/>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055ED580-4A7A-9776-995A-1962FA2D5638}"/>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26F5401E-20AA-AF5D-D94B-B16E55747CE0}"/>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1C56E41D-6660-452A-2923-9D40CDD548DA}"/>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4130DEFF-E825-872E-EC36-CF7AB8E10CFB}"/>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4E4664C9-528D-3F8C-3282-4C39703F7A79}"/>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41DE9AD3-4EE3-9847-2188-1DD3C2AF2C74}"/>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1C228784-17DE-C3C2-A865-C0028A033A08}"/>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10180606-5C16-462E-5C5E-713B7A6D0390}"/>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42366DDD-601E-D12F-FEA7-FB8709536641}"/>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D3A23438-652E-BAF6-C4D1-055D63D41D92}"/>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9D38A11C-E108-25B3-7F0E-50CA7A72FDEF}"/>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3728D795-F20A-21E2-6C72-FD050B3E69E8}"/>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4A9D9C7E-02D4-FC86-C186-834830B7E865}"/>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909E1606-DFDF-9644-B349-A699CE6A256D}"/>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77393392-FA87-36ED-1E57-F3DC03C5A626}"/>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69F1FEF2-51B9-5A1F-9F9E-C29EB0FEECFC}"/>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6" zoomScaleNormal="100" workbookViewId="0">
      <selection activeCell="G14" sqref="G14"/>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4.21875" style="8"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3" t="s">
        <v>365</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366</v>
      </c>
      <c r="H8" s="5"/>
      <c r="J8" s="28" t="s">
        <v>3</v>
      </c>
      <c r="K8" s="28" t="s">
        <v>4</v>
      </c>
      <c r="L8" s="28"/>
    </row>
    <row r="9" spans="1:31" x14ac:dyDescent="0.3">
      <c r="A9" s="12" t="s">
        <v>39</v>
      </c>
      <c r="B9" s="14" t="s">
        <v>40</v>
      </c>
      <c r="C9" s="12"/>
      <c r="D9" s="12" t="s">
        <v>41</v>
      </c>
      <c r="F9" s="15" t="s">
        <v>42</v>
      </c>
      <c r="G9" s="15">
        <v>0</v>
      </c>
      <c r="H9" s="5" t="s">
        <v>43</v>
      </c>
      <c r="J9" s="40" t="s">
        <v>44</v>
      </c>
      <c r="K9" s="41" t="s">
        <v>45</v>
      </c>
      <c r="L9" s="1"/>
    </row>
    <row r="10" spans="1:31" x14ac:dyDescent="0.3">
      <c r="A10" s="12" t="s">
        <v>46</v>
      </c>
      <c r="B10" s="12" t="s">
        <v>47</v>
      </c>
      <c r="C10" s="12" t="s">
        <v>48</v>
      </c>
      <c r="D10" s="12" t="s">
        <v>49</v>
      </c>
      <c r="F10" s="6" t="s">
        <v>50</v>
      </c>
      <c r="G10" s="6"/>
      <c r="H10" s="6"/>
      <c r="J10" s="40" t="s">
        <v>51</v>
      </c>
      <c r="K10" s="40">
        <v>5.79E-3</v>
      </c>
      <c r="L10" s="1" t="s">
        <v>18</v>
      </c>
      <c r="AE10" s="13"/>
    </row>
    <row r="11" spans="1:31" x14ac:dyDescent="0.3">
      <c r="A11" s="12" t="s">
        <v>52</v>
      </c>
      <c r="B11" s="12" t="s">
        <v>53</v>
      </c>
      <c r="C11" s="12" t="s">
        <v>48</v>
      </c>
      <c r="D11" s="12" t="s">
        <v>49</v>
      </c>
      <c r="F11" s="12" t="s">
        <v>54</v>
      </c>
      <c r="G11" s="12">
        <v>3</v>
      </c>
      <c r="H11" s="12" t="s">
        <v>55</v>
      </c>
      <c r="J11" s="40" t="s">
        <v>56</v>
      </c>
      <c r="K11" s="2">
        <v>100</v>
      </c>
      <c r="L11" s="2" t="s">
        <v>23</v>
      </c>
      <c r="AE11" s="13"/>
    </row>
    <row r="12" spans="1:31" x14ac:dyDescent="0.3">
      <c r="A12" s="12" t="s">
        <v>57</v>
      </c>
      <c r="B12" s="12" t="s">
        <v>47</v>
      </c>
      <c r="C12" s="12" t="s">
        <v>48</v>
      </c>
      <c r="D12" s="12" t="s">
        <v>49</v>
      </c>
      <c r="F12" s="12" t="s">
        <v>58</v>
      </c>
      <c r="G12" s="12">
        <v>7.3</v>
      </c>
      <c r="H12" s="12" t="s">
        <v>55</v>
      </c>
      <c r="J12" s="40" t="s">
        <v>59</v>
      </c>
      <c r="K12" s="41">
        <v>110.3</v>
      </c>
      <c r="L12" s="2" t="s">
        <v>48</v>
      </c>
    </row>
    <row r="13" spans="1:31" x14ac:dyDescent="0.3">
      <c r="A13" s="12" t="s">
        <v>60</v>
      </c>
      <c r="B13" s="12" t="s">
        <v>53</v>
      </c>
      <c r="C13" s="12" t="s">
        <v>48</v>
      </c>
      <c r="D13" s="12" t="s">
        <v>49</v>
      </c>
      <c r="F13" s="12" t="s">
        <v>61</v>
      </c>
      <c r="G13" s="16">
        <v>1E-4</v>
      </c>
      <c r="H13" s="12"/>
      <c r="J13" s="40" t="s">
        <v>62</v>
      </c>
      <c r="K13" s="41">
        <v>110.3</v>
      </c>
      <c r="L13" s="2" t="s">
        <v>48</v>
      </c>
      <c r="N13" s="17"/>
      <c r="O13" s="17"/>
      <c r="P13" s="17"/>
      <c r="AE13" s="13"/>
    </row>
    <row r="14" spans="1:31" x14ac:dyDescent="0.3">
      <c r="A14" s="12" t="s">
        <v>63</v>
      </c>
      <c r="B14" s="16" t="s">
        <v>64</v>
      </c>
      <c r="C14" s="12" t="s">
        <v>26</v>
      </c>
      <c r="D14" s="12" t="s">
        <v>27</v>
      </c>
      <c r="F14" s="12" t="s">
        <v>65</v>
      </c>
      <c r="G14" s="12">
        <v>7.4999999999999997E-3</v>
      </c>
      <c r="H14" s="12" t="s">
        <v>66</v>
      </c>
      <c r="J14" s="40" t="s">
        <v>67</v>
      </c>
      <c r="K14" s="41">
        <v>110.3</v>
      </c>
      <c r="L14" s="2" t="s">
        <v>48</v>
      </c>
    </row>
    <row r="15" spans="1:31" x14ac:dyDescent="0.3">
      <c r="A15" s="12" t="s">
        <v>68</v>
      </c>
      <c r="B15" s="14">
        <v>50</v>
      </c>
      <c r="C15" s="12" t="s">
        <v>23</v>
      </c>
      <c r="D15" s="12"/>
      <c r="F15" s="12" t="s">
        <v>69</v>
      </c>
      <c r="G15" s="12">
        <v>1</v>
      </c>
      <c r="H15" s="12" t="s">
        <v>8</v>
      </c>
      <c r="J15" s="40" t="s">
        <v>70</v>
      </c>
      <c r="K15" s="41">
        <v>110.3</v>
      </c>
      <c r="L15" s="2" t="s">
        <v>48</v>
      </c>
      <c r="M15" s="17"/>
      <c r="N15" s="17"/>
      <c r="O15" s="17"/>
    </row>
    <row r="16" spans="1:31" ht="13.35" customHeight="1" x14ac:dyDescent="0.3">
      <c r="A16" s="12" t="s">
        <v>71</v>
      </c>
      <c r="B16" s="37" t="s">
        <v>72</v>
      </c>
      <c r="C16" s="12" t="s">
        <v>23</v>
      </c>
      <c r="D16" s="12" t="s">
        <v>73</v>
      </c>
      <c r="F16" s="12" t="s">
        <v>74</v>
      </c>
      <c r="G16" s="12">
        <v>2</v>
      </c>
      <c r="H16" s="12"/>
      <c r="J16" s="40" t="s">
        <v>75</v>
      </c>
      <c r="K16" s="3" t="s">
        <v>76</v>
      </c>
      <c r="L16" s="26" t="s">
        <v>26</v>
      </c>
      <c r="M16" s="17"/>
      <c r="N16" s="17"/>
      <c r="O16" s="17"/>
    </row>
    <row r="17" spans="1:15" x14ac:dyDescent="0.3">
      <c r="A17" s="12" t="s">
        <v>77</v>
      </c>
      <c r="B17" s="38">
        <v>0.41299999999999998</v>
      </c>
      <c r="C17" s="12" t="s">
        <v>78</v>
      </c>
      <c r="D17" s="5"/>
      <c r="F17" s="26" t="s">
        <v>178</v>
      </c>
      <c r="G17" s="26">
        <v>0</v>
      </c>
      <c r="H17" s="26" t="s">
        <v>43</v>
      </c>
      <c r="J17" s="40" t="s">
        <v>79</v>
      </c>
      <c r="K17" s="3" t="s">
        <v>80</v>
      </c>
      <c r="L17" s="26" t="s">
        <v>26</v>
      </c>
    </row>
    <row r="18" spans="1:15" x14ac:dyDescent="0.3">
      <c r="A18" s="12" t="s">
        <v>81</v>
      </c>
      <c r="B18" s="38">
        <v>0.41299999999999998</v>
      </c>
      <c r="C18" s="12" t="s">
        <v>78</v>
      </c>
      <c r="D18" s="5"/>
      <c r="E18" s="19"/>
      <c r="F18" s="26" t="s">
        <v>168</v>
      </c>
      <c r="G18" s="26">
        <v>1</v>
      </c>
      <c r="H18" s="26" t="s">
        <v>43</v>
      </c>
      <c r="J18" s="27" t="s">
        <v>83</v>
      </c>
      <c r="K18" s="27">
        <v>1</v>
      </c>
      <c r="L18" s="27" t="s">
        <v>8</v>
      </c>
    </row>
    <row r="19" spans="1:15" x14ac:dyDescent="0.3">
      <c r="A19" s="12" t="s">
        <v>84</v>
      </c>
      <c r="B19" s="38">
        <v>0.60799999999999998</v>
      </c>
      <c r="C19" s="12" t="s">
        <v>78</v>
      </c>
      <c r="D19" s="5"/>
      <c r="E19" s="19"/>
      <c r="F19" s="39" t="s">
        <v>369</v>
      </c>
      <c r="G19" s="39">
        <v>0</v>
      </c>
      <c r="H19" s="39"/>
      <c r="J19" s="6" t="s">
        <v>86</v>
      </c>
      <c r="K19" s="6"/>
      <c r="L19" s="6"/>
    </row>
    <row r="20" spans="1:15" x14ac:dyDescent="0.3">
      <c r="A20" s="39" t="s">
        <v>367</v>
      </c>
      <c r="B20" s="39">
        <v>0</v>
      </c>
      <c r="C20" s="39" t="s">
        <v>78</v>
      </c>
      <c r="D20" s="39" t="s">
        <v>49</v>
      </c>
      <c r="E20" s="39" t="s">
        <v>368</v>
      </c>
      <c r="F20" s="6" t="s">
        <v>82</v>
      </c>
      <c r="G20" s="6"/>
      <c r="H20" s="6"/>
      <c r="J20" s="14" t="s">
        <v>89</v>
      </c>
      <c r="K20" s="14">
        <v>3</v>
      </c>
      <c r="L20" s="26" t="s">
        <v>90</v>
      </c>
    </row>
    <row r="21" spans="1:15" x14ac:dyDescent="0.3">
      <c r="A21" s="12" t="s">
        <v>87</v>
      </c>
      <c r="B21" s="12">
        <v>4</v>
      </c>
      <c r="C21" s="12"/>
      <c r="D21" s="5"/>
      <c r="E21" s="19"/>
      <c r="F21" s="15" t="s">
        <v>85</v>
      </c>
      <c r="G21" s="15">
        <v>1</v>
      </c>
      <c r="H21" s="5" t="s">
        <v>8</v>
      </c>
      <c r="J21" s="14" t="s">
        <v>93</v>
      </c>
      <c r="K21" s="14">
        <v>3</v>
      </c>
      <c r="L21" s="26" t="s">
        <v>94</v>
      </c>
    </row>
    <row r="22" spans="1:15" x14ac:dyDescent="0.3">
      <c r="A22" s="12" t="s">
        <v>91</v>
      </c>
      <c r="B22" s="12">
        <v>32</v>
      </c>
      <c r="C22" s="12"/>
      <c r="D22" s="5"/>
      <c r="F22" s="15" t="s">
        <v>88</v>
      </c>
      <c r="G22" s="15">
        <v>2</v>
      </c>
      <c r="H22" s="5" t="s">
        <v>8</v>
      </c>
      <c r="J22" s="14" t="s">
        <v>97</v>
      </c>
      <c r="K22" s="14">
        <v>40</v>
      </c>
      <c r="L22" s="26" t="s">
        <v>98</v>
      </c>
    </row>
    <row r="23" spans="1:15" x14ac:dyDescent="0.3">
      <c r="A23" s="6" t="s">
        <v>95</v>
      </c>
      <c r="B23" s="6"/>
      <c r="C23" s="6"/>
      <c r="D23" s="6"/>
      <c r="F23" s="26" t="s">
        <v>92</v>
      </c>
      <c r="G23" s="5">
        <v>1</v>
      </c>
      <c r="H23" s="5" t="s">
        <v>8</v>
      </c>
      <c r="J23" s="14" t="s">
        <v>102</v>
      </c>
      <c r="K23" s="14">
        <v>0.03</v>
      </c>
      <c r="L23" s="26" t="s">
        <v>103</v>
      </c>
      <c r="M23" s="20"/>
    </row>
    <row r="24" spans="1:15" x14ac:dyDescent="0.3">
      <c r="A24" s="12" t="s">
        <v>99</v>
      </c>
      <c r="B24" s="12">
        <v>0.75</v>
      </c>
      <c r="C24" s="12" t="s">
        <v>100</v>
      </c>
      <c r="D24" s="12"/>
      <c r="F24" s="38" t="s">
        <v>96</v>
      </c>
      <c r="G24" s="5">
        <v>0.01</v>
      </c>
      <c r="H24" s="5" t="s">
        <v>66</v>
      </c>
      <c r="J24" s="39" t="s">
        <v>107</v>
      </c>
      <c r="K24" s="39">
        <v>0.02</v>
      </c>
      <c r="L24" s="26" t="s">
        <v>108</v>
      </c>
      <c r="M24" s="17"/>
      <c r="N24" s="17"/>
      <c r="O24" s="17"/>
    </row>
    <row r="25" spans="1:15" x14ac:dyDescent="0.3">
      <c r="A25" s="12" t="s">
        <v>104</v>
      </c>
      <c r="B25" s="12">
        <v>0.54</v>
      </c>
      <c r="C25" s="12"/>
      <c r="D25" s="12" t="s">
        <v>105</v>
      </c>
      <c r="F25" s="5" t="s">
        <v>101</v>
      </c>
      <c r="G25" s="5">
        <v>800</v>
      </c>
      <c r="H25" s="5"/>
      <c r="I25" s="34"/>
      <c r="J25" s="39" t="s">
        <v>113</v>
      </c>
      <c r="K25" s="39">
        <v>25</v>
      </c>
      <c r="L25" s="26" t="s">
        <v>114</v>
      </c>
    </row>
    <row r="26" spans="1:15" x14ac:dyDescent="0.3">
      <c r="A26" s="12" t="s">
        <v>109</v>
      </c>
      <c r="B26" s="39" t="s">
        <v>110</v>
      </c>
      <c r="C26" s="12"/>
      <c r="D26" s="12" t="s">
        <v>111</v>
      </c>
      <c r="F26" s="5" t="s">
        <v>106</v>
      </c>
      <c r="G26" s="14">
        <v>0</v>
      </c>
      <c r="H26" s="5"/>
      <c r="J26" s="29" t="s">
        <v>119</v>
      </c>
      <c r="K26" s="29"/>
      <c r="L26" s="29"/>
    </row>
    <row r="27" spans="1:15" x14ac:dyDescent="0.3">
      <c r="A27" s="15" t="s">
        <v>115</v>
      </c>
      <c r="B27" s="39" t="s">
        <v>116</v>
      </c>
      <c r="C27" s="12"/>
      <c r="D27" s="12" t="s">
        <v>111</v>
      </c>
      <c r="F27" s="26" t="s">
        <v>112</v>
      </c>
      <c r="G27" s="26">
        <v>0.61799999999999999</v>
      </c>
      <c r="H27" s="27"/>
      <c r="J27" s="32" t="s">
        <v>123</v>
      </c>
      <c r="K27" s="31">
        <f>1/$G$14/$B$3*0.2365</f>
        <v>0.59356862745098038</v>
      </c>
      <c r="L27" s="32" t="s">
        <v>124</v>
      </c>
    </row>
    <row r="28" spans="1:15" x14ac:dyDescent="0.3">
      <c r="A28" s="12" t="s">
        <v>120</v>
      </c>
      <c r="B28" s="12" t="s">
        <v>121</v>
      </c>
      <c r="C28" s="12"/>
      <c r="D28" s="12" t="s">
        <v>111</v>
      </c>
      <c r="F28" s="86" t="s">
        <v>117</v>
      </c>
      <c r="G28" s="91">
        <v>2.0000000000000001E-10</v>
      </c>
      <c r="H28" s="87" t="s">
        <v>118</v>
      </c>
      <c r="J28" s="30" t="s">
        <v>128</v>
      </c>
      <c r="K28" s="31">
        <f>1/$G$14/$B$3*0.2365</f>
        <v>0.59356862745098038</v>
      </c>
      <c r="L28" s="32" t="s">
        <v>124</v>
      </c>
    </row>
    <row r="29" spans="1:15" x14ac:dyDescent="0.3">
      <c r="A29" s="12" t="s">
        <v>125</v>
      </c>
      <c r="B29" s="12" t="s">
        <v>376</v>
      </c>
      <c r="C29" s="12"/>
      <c r="D29" s="12" t="s">
        <v>111</v>
      </c>
      <c r="G29" s="88" t="s">
        <v>801</v>
      </c>
      <c r="J29" s="30" t="s">
        <v>131</v>
      </c>
      <c r="K29" s="31">
        <f>K28</f>
        <v>0.59356862745098038</v>
      </c>
      <c r="L29" s="32" t="s">
        <v>124</v>
      </c>
    </row>
    <row r="30" spans="1:15" x14ac:dyDescent="0.3">
      <c r="A30" s="12" t="s">
        <v>129</v>
      </c>
      <c r="B30" s="12">
        <v>12</v>
      </c>
      <c r="C30" s="12" t="s">
        <v>127</v>
      </c>
      <c r="D30" s="12"/>
      <c r="F30" s="15" t="s">
        <v>122</v>
      </c>
      <c r="G30" s="15">
        <v>0</v>
      </c>
      <c r="H30" s="5"/>
      <c r="J30" s="32" t="s">
        <v>134</v>
      </c>
      <c r="K30" s="31">
        <v>40</v>
      </c>
      <c r="L30" s="32" t="s">
        <v>15</v>
      </c>
    </row>
    <row r="31" spans="1:15" x14ac:dyDescent="0.3">
      <c r="A31" s="12" t="s">
        <v>132</v>
      </c>
      <c r="B31" s="12">
        <v>0.85</v>
      </c>
      <c r="C31" s="12"/>
      <c r="D31" s="12"/>
      <c r="F31" s="15" t="s">
        <v>126</v>
      </c>
      <c r="G31" s="15">
        <v>0</v>
      </c>
      <c r="H31" s="5" t="s">
        <v>127</v>
      </c>
      <c r="J31" s="32" t="s">
        <v>138</v>
      </c>
      <c r="K31" s="31">
        <v>0.6</v>
      </c>
      <c r="L31" s="32" t="s">
        <v>78</v>
      </c>
    </row>
    <row r="32" spans="1:15" x14ac:dyDescent="0.3">
      <c r="A32" s="12" t="s">
        <v>135</v>
      </c>
      <c r="B32" s="12" t="s">
        <v>377</v>
      </c>
      <c r="C32" s="12"/>
      <c r="D32" s="12"/>
      <c r="F32" s="26" t="s">
        <v>172</v>
      </c>
      <c r="G32" s="26">
        <v>1</v>
      </c>
      <c r="H32" s="5" t="s">
        <v>8</v>
      </c>
      <c r="J32" s="35" t="s">
        <v>141</v>
      </c>
      <c r="K32" s="36">
        <v>0.6</v>
      </c>
      <c r="L32" s="32" t="s">
        <v>78</v>
      </c>
    </row>
    <row r="33" spans="1:31" x14ac:dyDescent="0.3">
      <c r="A33" s="12" t="s">
        <v>139</v>
      </c>
      <c r="B33" s="12">
        <v>0.3</v>
      </c>
      <c r="C33" s="12"/>
      <c r="D33" s="12"/>
      <c r="F33" s="6" t="s">
        <v>140</v>
      </c>
      <c r="G33" s="6"/>
      <c r="H33" s="6"/>
    </row>
    <row r="34" spans="1:31" ht="14.1" customHeight="1" x14ac:dyDescent="0.3">
      <c r="A34" s="12" t="s">
        <v>142</v>
      </c>
      <c r="B34" s="12" t="s">
        <v>364</v>
      </c>
      <c r="C34" s="12"/>
      <c r="D34" s="12"/>
      <c r="F34" s="12" t="s">
        <v>143</v>
      </c>
      <c r="G34" s="12">
        <v>0.01</v>
      </c>
      <c r="H34" s="12" t="s">
        <v>127</v>
      </c>
      <c r="J34" s="6" t="s">
        <v>130</v>
      </c>
      <c r="K34" s="6"/>
      <c r="L34" s="6"/>
    </row>
    <row r="35" spans="1:31" ht="15.9" customHeight="1" x14ac:dyDescent="0.3">
      <c r="A35" s="12" t="s">
        <v>144</v>
      </c>
      <c r="B35" s="5" t="s">
        <v>145</v>
      </c>
      <c r="C35" s="12" t="s">
        <v>55</v>
      </c>
      <c r="D35" s="12" t="s">
        <v>111</v>
      </c>
      <c r="F35" s="12" t="s">
        <v>146</v>
      </c>
      <c r="G35" s="12">
        <v>0.02</v>
      </c>
      <c r="H35" s="12" t="s">
        <v>127</v>
      </c>
      <c r="J35" s="21" t="s">
        <v>133</v>
      </c>
      <c r="K35" s="5">
        <v>0</v>
      </c>
      <c r="L35" s="5" t="s">
        <v>8</v>
      </c>
    </row>
    <row r="36" spans="1:31" x14ac:dyDescent="0.3">
      <c r="A36" s="12" t="s">
        <v>147</v>
      </c>
      <c r="B36" s="12">
        <f>B3/2.5</f>
        <v>21.25</v>
      </c>
      <c r="C36" s="12" t="s">
        <v>15</v>
      </c>
      <c r="D36" s="12"/>
      <c r="F36" s="12" t="s">
        <v>148</v>
      </c>
      <c r="G36" s="18">
        <f>0.000000009</f>
        <v>8.9999999999999995E-9</v>
      </c>
      <c r="H36" s="12" t="s">
        <v>149</v>
      </c>
      <c r="J36" s="21" t="s">
        <v>137</v>
      </c>
      <c r="K36" s="22">
        <v>5.0000000000000001E-3</v>
      </c>
      <c r="L36" s="5" t="s">
        <v>78</v>
      </c>
      <c r="Q36" s="23"/>
      <c r="AB36" s="13"/>
      <c r="AC36" s="13"/>
    </row>
    <row r="37" spans="1:31" x14ac:dyDescent="0.3">
      <c r="A37" s="12" t="s">
        <v>150</v>
      </c>
      <c r="B37" s="12">
        <f>B3/2.5</f>
        <v>21.25</v>
      </c>
      <c r="C37" s="12" t="s">
        <v>15</v>
      </c>
      <c r="D37" s="12"/>
      <c r="F37" s="12" t="s">
        <v>151</v>
      </c>
      <c r="G37" s="12">
        <v>32.5</v>
      </c>
      <c r="H37" s="12" t="s">
        <v>55</v>
      </c>
      <c r="Q37" s="23"/>
      <c r="AB37" s="13"/>
      <c r="AC37" s="13"/>
    </row>
    <row r="38" spans="1:31" x14ac:dyDescent="0.3">
      <c r="A38" s="12" t="s">
        <v>152</v>
      </c>
      <c r="B38" s="12">
        <f>B3</f>
        <v>53.125</v>
      </c>
      <c r="C38" s="12" t="s">
        <v>15</v>
      </c>
      <c r="D38" s="12"/>
      <c r="F38" s="12" t="s">
        <v>153</v>
      </c>
      <c r="G38" s="12">
        <v>0.95</v>
      </c>
      <c r="H38" s="12"/>
      <c r="AE38" s="13"/>
    </row>
    <row r="39" spans="1:31" x14ac:dyDescent="0.3">
      <c r="A39" s="5" t="s">
        <v>154</v>
      </c>
      <c r="B39" s="15" t="s">
        <v>155</v>
      </c>
      <c r="C39" s="5"/>
      <c r="D39" s="12" t="s">
        <v>111</v>
      </c>
    </row>
    <row r="40" spans="1:31" x14ac:dyDescent="0.3">
      <c r="A40" s="5" t="s">
        <v>156</v>
      </c>
      <c r="B40" s="14">
        <f>B3/80</f>
        <v>0.6640625</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90D3-9079-4118-BA2D-65560FC55A22}">
  <dimension ref="A1:D197"/>
  <sheetViews>
    <sheetView workbookViewId="0"/>
  </sheetViews>
  <sheetFormatPr defaultRowHeight="14.4" x14ac:dyDescent="0.3"/>
  <cols>
    <col min="1" max="16384" width="8.88671875" style="89"/>
  </cols>
  <sheetData>
    <row r="1" spans="1:4" x14ac:dyDescent="0.3">
      <c r="A1" s="89" t="s">
        <v>602</v>
      </c>
      <c r="B1" s="89" t="s">
        <v>603</v>
      </c>
      <c r="C1" s="89" t="s">
        <v>604</v>
      </c>
      <c r="D1" s="89" t="s">
        <v>605</v>
      </c>
    </row>
    <row r="2" spans="1:4" x14ac:dyDescent="0.3">
      <c r="A2" s="89" t="s">
        <v>601</v>
      </c>
      <c r="B2" s="89" t="s">
        <v>600</v>
      </c>
      <c r="C2" s="89" t="s">
        <v>599</v>
      </c>
      <c r="D2" s="89" t="s">
        <v>606</v>
      </c>
    </row>
    <row r="3" spans="1:4" x14ac:dyDescent="0.3">
      <c r="A3" s="89" t="s">
        <v>598</v>
      </c>
      <c r="B3" s="89" t="s">
        <v>177</v>
      </c>
      <c r="C3" s="89">
        <v>1</v>
      </c>
      <c r="D3" s="89" t="s">
        <v>607</v>
      </c>
    </row>
    <row r="4" spans="1:4" x14ac:dyDescent="0.3">
      <c r="A4" s="89" t="s">
        <v>597</v>
      </c>
      <c r="B4" s="89" t="s">
        <v>176</v>
      </c>
      <c r="C4" s="89">
        <v>1</v>
      </c>
      <c r="D4" s="89" t="s">
        <v>608</v>
      </c>
    </row>
    <row r="5" spans="1:4" x14ac:dyDescent="0.3">
      <c r="A5" s="89" t="s">
        <v>800</v>
      </c>
      <c r="B5" s="89" t="s">
        <v>799</v>
      </c>
      <c r="C5" s="89">
        <v>1</v>
      </c>
      <c r="D5" s="89" t="s">
        <v>798</v>
      </c>
    </row>
    <row r="6" spans="1:4" x14ac:dyDescent="0.3">
      <c r="A6" s="89" t="s">
        <v>797</v>
      </c>
      <c r="B6" s="89" t="s">
        <v>796</v>
      </c>
      <c r="C6" s="89">
        <v>1</v>
      </c>
      <c r="D6" s="89" t="s">
        <v>795</v>
      </c>
    </row>
    <row r="7" spans="1:4" x14ac:dyDescent="0.3">
      <c r="A7" s="89" t="s">
        <v>596</v>
      </c>
      <c r="B7" s="89" t="s">
        <v>9</v>
      </c>
      <c r="C7" s="89">
        <v>53.125</v>
      </c>
      <c r="D7" s="89" t="s">
        <v>609</v>
      </c>
    </row>
    <row r="8" spans="1:4" x14ac:dyDescent="0.3">
      <c r="A8" s="89" t="s">
        <v>595</v>
      </c>
      <c r="B8" s="89" t="s">
        <v>134</v>
      </c>
      <c r="C8" s="89">
        <v>53.125</v>
      </c>
      <c r="D8" s="89" t="s">
        <v>610</v>
      </c>
    </row>
    <row r="9" spans="1:4" x14ac:dyDescent="0.3">
      <c r="A9" s="89" t="s">
        <v>594</v>
      </c>
      <c r="B9" s="89" t="s">
        <v>14</v>
      </c>
      <c r="C9" s="89">
        <v>0.05</v>
      </c>
      <c r="D9" s="89" t="s">
        <v>611</v>
      </c>
    </row>
    <row r="10" spans="1:4" x14ac:dyDescent="0.3">
      <c r="A10" s="89" t="s">
        <v>593</v>
      </c>
      <c r="B10" s="89" t="s">
        <v>592</v>
      </c>
      <c r="C10" s="89">
        <v>0.05</v>
      </c>
      <c r="D10" s="89" t="s">
        <v>612</v>
      </c>
    </row>
    <row r="11" spans="1:4" x14ac:dyDescent="0.3">
      <c r="A11" s="89" t="s">
        <v>591</v>
      </c>
      <c r="B11" s="89" t="s">
        <v>19</v>
      </c>
      <c r="C11" s="89">
        <v>0.01</v>
      </c>
      <c r="D11" s="89" t="s">
        <v>613</v>
      </c>
    </row>
    <row r="12" spans="1:4" x14ac:dyDescent="0.3">
      <c r="A12" s="89" t="s">
        <v>590</v>
      </c>
      <c r="B12" s="89" t="s">
        <v>104</v>
      </c>
      <c r="C12" s="89">
        <v>0.6</v>
      </c>
      <c r="D12" s="89" t="s">
        <v>614</v>
      </c>
    </row>
    <row r="13" spans="1:4" x14ac:dyDescent="0.3">
      <c r="A13" s="89" t="s">
        <v>589</v>
      </c>
      <c r="B13" s="89" t="s">
        <v>129</v>
      </c>
      <c r="C13" s="89">
        <v>1</v>
      </c>
      <c r="D13" s="89" t="s">
        <v>615</v>
      </c>
    </row>
    <row r="14" spans="1:4" x14ac:dyDescent="0.3">
      <c r="A14" s="89" t="s">
        <v>588</v>
      </c>
      <c r="B14" s="89" t="s">
        <v>311</v>
      </c>
      <c r="C14" s="89">
        <v>1</v>
      </c>
      <c r="D14" s="89" t="s">
        <v>616</v>
      </c>
    </row>
    <row r="15" spans="1:4" x14ac:dyDescent="0.3">
      <c r="A15" s="89" t="s">
        <v>794</v>
      </c>
      <c r="B15" s="89" t="s">
        <v>793</v>
      </c>
      <c r="C15" s="89">
        <v>4</v>
      </c>
      <c r="D15" s="89" t="s">
        <v>792</v>
      </c>
    </row>
    <row r="16" spans="1:4" x14ac:dyDescent="0.3">
      <c r="A16" s="89" t="s">
        <v>587</v>
      </c>
      <c r="B16" s="89" t="s">
        <v>126</v>
      </c>
      <c r="C16" s="89">
        <v>1</v>
      </c>
      <c r="D16" s="89" t="s">
        <v>617</v>
      </c>
    </row>
    <row r="17" spans="1:4" x14ac:dyDescent="0.3">
      <c r="A17" s="89" t="s">
        <v>586</v>
      </c>
      <c r="B17" s="89" t="s">
        <v>89</v>
      </c>
      <c r="C17" s="89">
        <v>0</v>
      </c>
      <c r="D17" s="89" t="s">
        <v>618</v>
      </c>
    </row>
    <row r="18" spans="1:4" x14ac:dyDescent="0.3">
      <c r="A18" s="89" t="s">
        <v>585</v>
      </c>
      <c r="B18" s="89" t="s">
        <v>93</v>
      </c>
      <c r="C18" s="89">
        <v>6</v>
      </c>
      <c r="D18" s="89" t="s">
        <v>619</v>
      </c>
    </row>
    <row r="19" spans="1:4" x14ac:dyDescent="0.3">
      <c r="A19" s="89" t="s">
        <v>584</v>
      </c>
      <c r="B19" s="89" t="s">
        <v>310</v>
      </c>
      <c r="C19" s="89">
        <v>1</v>
      </c>
      <c r="D19" s="89" t="s">
        <v>620</v>
      </c>
    </row>
    <row r="20" spans="1:4" x14ac:dyDescent="0.3">
      <c r="A20" s="89" t="s">
        <v>584</v>
      </c>
      <c r="B20" s="89" t="s">
        <v>97</v>
      </c>
      <c r="C20" s="89">
        <v>1</v>
      </c>
      <c r="D20" s="89" t="s">
        <v>621</v>
      </c>
    </row>
    <row r="21" spans="1:4" x14ac:dyDescent="0.3">
      <c r="A21" s="89" t="s">
        <v>583</v>
      </c>
      <c r="B21" s="89" t="s">
        <v>102</v>
      </c>
      <c r="C21" s="89">
        <v>0.2</v>
      </c>
      <c r="D21" s="89" t="s">
        <v>622</v>
      </c>
    </row>
    <row r="22" spans="1:4" x14ac:dyDescent="0.3">
      <c r="A22" s="89" t="s">
        <v>582</v>
      </c>
      <c r="B22" s="89" t="s">
        <v>107</v>
      </c>
      <c r="C22" s="89">
        <v>0</v>
      </c>
      <c r="D22" s="89" t="s">
        <v>623</v>
      </c>
    </row>
    <row r="23" spans="1:4" x14ac:dyDescent="0.3">
      <c r="A23" s="89" t="s">
        <v>581</v>
      </c>
      <c r="B23" s="89" t="s">
        <v>113</v>
      </c>
      <c r="C23" s="89">
        <v>0</v>
      </c>
      <c r="D23" s="89" t="s">
        <v>624</v>
      </c>
    </row>
    <row r="24" spans="1:4" x14ac:dyDescent="0.3">
      <c r="A24" s="89" t="s">
        <v>580</v>
      </c>
      <c r="B24" s="89" t="s">
        <v>337</v>
      </c>
      <c r="C24" s="89">
        <v>0</v>
      </c>
      <c r="D24" s="89" t="s">
        <v>625</v>
      </c>
    </row>
    <row r="25" spans="1:4" x14ac:dyDescent="0.3">
      <c r="A25" s="89" t="s">
        <v>579</v>
      </c>
      <c r="B25" s="89" t="s">
        <v>164</v>
      </c>
      <c r="C25" s="89">
        <v>0</v>
      </c>
      <c r="D25" s="89" t="s">
        <v>626</v>
      </c>
    </row>
    <row r="26" spans="1:4" x14ac:dyDescent="0.3">
      <c r="A26" s="89" t="s">
        <v>578</v>
      </c>
      <c r="B26" s="89" t="s">
        <v>163</v>
      </c>
      <c r="C26" s="89">
        <v>0</v>
      </c>
      <c r="D26" s="89" t="s">
        <v>627</v>
      </c>
    </row>
    <row r="27" spans="1:4" x14ac:dyDescent="0.3">
      <c r="A27" s="89" t="s">
        <v>577</v>
      </c>
      <c r="B27" s="89" t="s">
        <v>162</v>
      </c>
      <c r="C27" s="89">
        <v>0</v>
      </c>
      <c r="D27" s="89" t="s">
        <v>628</v>
      </c>
    </row>
    <row r="28" spans="1:4" x14ac:dyDescent="0.3">
      <c r="A28" s="89" t="s">
        <v>576</v>
      </c>
      <c r="B28" s="89" t="s">
        <v>161</v>
      </c>
      <c r="C28" s="89">
        <v>0.7</v>
      </c>
      <c r="D28" s="89" t="s">
        <v>818</v>
      </c>
    </row>
    <row r="29" spans="1:4" x14ac:dyDescent="0.3">
      <c r="A29" s="89" t="s">
        <v>575</v>
      </c>
      <c r="B29" s="89" t="s">
        <v>160</v>
      </c>
      <c r="C29" s="89">
        <v>0.7</v>
      </c>
      <c r="D29" s="89" t="s">
        <v>629</v>
      </c>
    </row>
    <row r="30" spans="1:4" x14ac:dyDescent="0.3">
      <c r="A30" s="89" t="s">
        <v>574</v>
      </c>
      <c r="B30" s="89" t="s">
        <v>159</v>
      </c>
      <c r="C30" s="89">
        <v>0.7</v>
      </c>
      <c r="D30" s="89" t="s">
        <v>630</v>
      </c>
    </row>
    <row r="31" spans="1:4" x14ac:dyDescent="0.3">
      <c r="A31" s="89" t="s">
        <v>573</v>
      </c>
      <c r="B31" s="89" t="s">
        <v>158</v>
      </c>
      <c r="C31" s="89">
        <v>0.7</v>
      </c>
      <c r="D31" s="89" t="s">
        <v>631</v>
      </c>
    </row>
    <row r="32" spans="1:4" x14ac:dyDescent="0.3">
      <c r="A32" s="89" t="s">
        <v>572</v>
      </c>
      <c r="B32" s="89" t="s">
        <v>157</v>
      </c>
      <c r="C32" s="89">
        <v>4</v>
      </c>
      <c r="D32" s="89" t="s">
        <v>632</v>
      </c>
    </row>
    <row r="33" spans="1:4" x14ac:dyDescent="0.3">
      <c r="A33" s="89" t="s">
        <v>571</v>
      </c>
      <c r="B33" s="89" t="s">
        <v>154</v>
      </c>
      <c r="C33" s="89" t="s">
        <v>395</v>
      </c>
      <c r="D33" s="89" t="s">
        <v>633</v>
      </c>
    </row>
    <row r="34" spans="1:4" x14ac:dyDescent="0.3">
      <c r="A34" s="89" t="s">
        <v>570</v>
      </c>
      <c r="B34" s="89" t="s">
        <v>156</v>
      </c>
      <c r="C34" s="89" t="s">
        <v>395</v>
      </c>
      <c r="D34" s="89" t="s">
        <v>634</v>
      </c>
    </row>
    <row r="35" spans="1:4" x14ac:dyDescent="0.3">
      <c r="A35" s="89" t="s">
        <v>569</v>
      </c>
      <c r="B35" s="89" t="s">
        <v>309</v>
      </c>
      <c r="C35" s="89" t="s">
        <v>395</v>
      </c>
      <c r="D35" s="89" t="s">
        <v>635</v>
      </c>
    </row>
    <row r="36" spans="1:4" x14ac:dyDescent="0.3">
      <c r="A36" s="89" t="s">
        <v>568</v>
      </c>
      <c r="B36" s="89" t="s">
        <v>308</v>
      </c>
      <c r="C36" s="89" t="s">
        <v>395</v>
      </c>
      <c r="D36" s="89" t="s">
        <v>636</v>
      </c>
    </row>
    <row r="37" spans="1:4" x14ac:dyDescent="0.3">
      <c r="A37" s="89" t="s">
        <v>567</v>
      </c>
      <c r="B37" s="89" t="s">
        <v>175</v>
      </c>
      <c r="C37" s="89">
        <v>0</v>
      </c>
      <c r="D37" s="89" t="s">
        <v>637</v>
      </c>
    </row>
    <row r="38" spans="1:4" x14ac:dyDescent="0.3">
      <c r="A38" s="89" t="s">
        <v>566</v>
      </c>
      <c r="B38" s="89" t="s">
        <v>174</v>
      </c>
      <c r="C38" s="89" t="s">
        <v>565</v>
      </c>
      <c r="D38" s="89" t="s">
        <v>638</v>
      </c>
    </row>
    <row r="39" spans="1:4" x14ac:dyDescent="0.3">
      <c r="A39" s="89" t="s">
        <v>564</v>
      </c>
      <c r="B39" s="89" t="s">
        <v>374</v>
      </c>
      <c r="C39" s="89">
        <v>0</v>
      </c>
      <c r="D39" s="89" t="s">
        <v>639</v>
      </c>
    </row>
    <row r="40" spans="1:4" x14ac:dyDescent="0.3">
      <c r="A40" s="89" t="s">
        <v>564</v>
      </c>
      <c r="B40" s="89" t="s">
        <v>375</v>
      </c>
      <c r="C40" s="89">
        <v>0</v>
      </c>
      <c r="D40" s="89" t="s">
        <v>640</v>
      </c>
    </row>
    <row r="41" spans="1:4" x14ac:dyDescent="0.3">
      <c r="A41" s="89" t="s">
        <v>563</v>
      </c>
      <c r="B41" s="89" t="s">
        <v>173</v>
      </c>
      <c r="C41" s="89" t="s">
        <v>562</v>
      </c>
      <c r="D41" s="89" t="s">
        <v>817</v>
      </c>
    </row>
    <row r="42" spans="1:4" x14ac:dyDescent="0.3">
      <c r="A42" s="89" t="s">
        <v>561</v>
      </c>
      <c r="B42" s="89" t="s">
        <v>144</v>
      </c>
      <c r="C42" s="89">
        <v>0</v>
      </c>
      <c r="D42" s="89" t="s">
        <v>641</v>
      </c>
    </row>
    <row r="43" spans="1:4" x14ac:dyDescent="0.3">
      <c r="A43" s="89" t="s">
        <v>560</v>
      </c>
      <c r="B43" s="89" t="s">
        <v>150</v>
      </c>
      <c r="C43" s="90">
        <v>13281200000</v>
      </c>
      <c r="D43" s="89" t="s">
        <v>642</v>
      </c>
    </row>
    <row r="44" spans="1:4" x14ac:dyDescent="0.3">
      <c r="A44" s="89" t="s">
        <v>559</v>
      </c>
      <c r="B44" s="89" t="s">
        <v>152</v>
      </c>
      <c r="C44" s="90">
        <v>53125000000</v>
      </c>
      <c r="D44" s="89" t="s">
        <v>643</v>
      </c>
    </row>
    <row r="45" spans="1:4" x14ac:dyDescent="0.3">
      <c r="A45" s="89" t="s">
        <v>558</v>
      </c>
      <c r="B45" s="89" t="s">
        <v>147</v>
      </c>
      <c r="C45" s="90">
        <v>13281200000</v>
      </c>
      <c r="D45" s="89" t="s">
        <v>644</v>
      </c>
    </row>
    <row r="46" spans="1:4" x14ac:dyDescent="0.3">
      <c r="A46" s="89" t="s">
        <v>557</v>
      </c>
      <c r="B46" s="89" t="s">
        <v>154</v>
      </c>
      <c r="C46" s="89" t="s">
        <v>395</v>
      </c>
      <c r="D46" s="89" t="s">
        <v>645</v>
      </c>
    </row>
    <row r="47" spans="1:4" x14ac:dyDescent="0.3">
      <c r="A47" s="89" t="s">
        <v>556</v>
      </c>
      <c r="B47" s="89" t="s">
        <v>156</v>
      </c>
      <c r="C47" s="89" t="s">
        <v>395</v>
      </c>
      <c r="D47" s="89" t="s">
        <v>646</v>
      </c>
    </row>
    <row r="48" spans="1:4" x14ac:dyDescent="0.3">
      <c r="A48" s="89" t="s">
        <v>555</v>
      </c>
      <c r="B48" s="89" t="s">
        <v>554</v>
      </c>
      <c r="C48" s="89">
        <v>0</v>
      </c>
      <c r="D48" s="89" t="s">
        <v>647</v>
      </c>
    </row>
    <row r="49" spans="1:4" x14ac:dyDescent="0.3">
      <c r="A49" s="89" t="s">
        <v>553</v>
      </c>
      <c r="B49" s="89" t="s">
        <v>552</v>
      </c>
      <c r="C49" s="89">
        <v>0</v>
      </c>
      <c r="D49" s="89" t="s">
        <v>648</v>
      </c>
    </row>
    <row r="50" spans="1:4" x14ac:dyDescent="0.3">
      <c r="A50" s="89" t="s">
        <v>551</v>
      </c>
      <c r="B50" s="89" t="s">
        <v>77</v>
      </c>
      <c r="C50" s="89">
        <v>0.40799999999999997</v>
      </c>
      <c r="D50" s="89" t="s">
        <v>649</v>
      </c>
    </row>
    <row r="51" spans="1:4" x14ac:dyDescent="0.3">
      <c r="A51" s="89" t="s">
        <v>550</v>
      </c>
      <c r="B51" s="89" t="s">
        <v>81</v>
      </c>
      <c r="C51" s="89">
        <v>0.40799999999999997</v>
      </c>
      <c r="D51" s="89" t="s">
        <v>650</v>
      </c>
    </row>
    <row r="52" spans="1:4" x14ac:dyDescent="0.3">
      <c r="A52" s="89" t="s">
        <v>549</v>
      </c>
      <c r="B52" s="89" t="s">
        <v>84</v>
      </c>
      <c r="C52" s="89">
        <v>0.60799999999999998</v>
      </c>
      <c r="D52" s="89" t="s">
        <v>651</v>
      </c>
    </row>
    <row r="53" spans="1:4" x14ac:dyDescent="0.3">
      <c r="A53" s="89" t="s">
        <v>548</v>
      </c>
      <c r="B53" s="89" t="s">
        <v>138</v>
      </c>
      <c r="C53" s="89">
        <v>0.40799999999999997</v>
      </c>
      <c r="D53" s="89" t="s">
        <v>652</v>
      </c>
    </row>
    <row r="54" spans="1:4" x14ac:dyDescent="0.3">
      <c r="A54" s="89" t="s">
        <v>547</v>
      </c>
      <c r="B54" s="89" t="s">
        <v>141</v>
      </c>
      <c r="C54" s="89">
        <v>0.60799999999999998</v>
      </c>
      <c r="D54" s="89" t="s">
        <v>653</v>
      </c>
    </row>
    <row r="55" spans="1:4" x14ac:dyDescent="0.3">
      <c r="A55" s="89" t="s">
        <v>546</v>
      </c>
      <c r="B55" s="89" t="s">
        <v>87</v>
      </c>
      <c r="C55" s="89">
        <v>4</v>
      </c>
      <c r="D55" s="89" t="s">
        <v>654</v>
      </c>
    </row>
    <row r="56" spans="1:4" x14ac:dyDescent="0.3">
      <c r="A56" s="89" t="s">
        <v>545</v>
      </c>
      <c r="B56" s="89" t="s">
        <v>61</v>
      </c>
      <c r="C56" s="89">
        <v>1E-4</v>
      </c>
      <c r="D56" s="89" t="s">
        <v>655</v>
      </c>
    </row>
    <row r="57" spans="1:4" x14ac:dyDescent="0.3">
      <c r="A57" s="89" t="s">
        <v>544</v>
      </c>
      <c r="B57" s="89" t="s">
        <v>54</v>
      </c>
      <c r="C57" s="89">
        <v>0</v>
      </c>
      <c r="D57" s="89" t="s">
        <v>656</v>
      </c>
    </row>
    <row r="58" spans="1:4" x14ac:dyDescent="0.3">
      <c r="A58" s="89" t="s">
        <v>543</v>
      </c>
      <c r="B58" s="89" t="s">
        <v>58</v>
      </c>
      <c r="C58" s="89">
        <v>0</v>
      </c>
      <c r="D58" s="89" t="s">
        <v>657</v>
      </c>
    </row>
    <row r="59" spans="1:4" x14ac:dyDescent="0.3">
      <c r="A59" s="89" t="s">
        <v>542</v>
      </c>
      <c r="B59" s="89" t="s">
        <v>361</v>
      </c>
      <c r="C59" s="89">
        <v>0</v>
      </c>
      <c r="D59" s="89" t="s">
        <v>658</v>
      </c>
    </row>
    <row r="60" spans="1:4" x14ac:dyDescent="0.3">
      <c r="A60" s="89" t="s">
        <v>541</v>
      </c>
      <c r="B60" s="89" t="s">
        <v>143</v>
      </c>
      <c r="C60" s="89">
        <v>0</v>
      </c>
      <c r="D60" s="89" t="s">
        <v>659</v>
      </c>
    </row>
    <row r="61" spans="1:4" x14ac:dyDescent="0.3">
      <c r="A61" s="89" t="s">
        <v>540</v>
      </c>
      <c r="B61" s="89" t="s">
        <v>146</v>
      </c>
      <c r="C61" s="89">
        <v>0</v>
      </c>
      <c r="D61" s="89" t="s">
        <v>660</v>
      </c>
    </row>
    <row r="62" spans="1:4" x14ac:dyDescent="0.3">
      <c r="A62" s="89" t="s">
        <v>539</v>
      </c>
      <c r="B62" s="89" t="s">
        <v>148</v>
      </c>
      <c r="C62" s="90">
        <v>4.1000000000000002E-13</v>
      </c>
      <c r="D62" s="89" t="s">
        <v>661</v>
      </c>
    </row>
    <row r="63" spans="1:4" x14ac:dyDescent="0.3">
      <c r="A63" s="89" t="s">
        <v>538</v>
      </c>
      <c r="B63" s="89" t="s">
        <v>151</v>
      </c>
      <c r="C63" s="89">
        <v>1000</v>
      </c>
      <c r="D63" s="89" t="s">
        <v>662</v>
      </c>
    </row>
    <row r="64" spans="1:4" x14ac:dyDescent="0.3">
      <c r="A64" s="89" t="s">
        <v>537</v>
      </c>
      <c r="B64" s="89" t="s">
        <v>153</v>
      </c>
      <c r="C64" s="89">
        <v>1</v>
      </c>
      <c r="D64" s="89" t="s">
        <v>663</v>
      </c>
    </row>
    <row r="65" spans="1:4" x14ac:dyDescent="0.3">
      <c r="A65" s="89" t="s">
        <v>536</v>
      </c>
      <c r="B65" s="89" t="s">
        <v>91</v>
      </c>
      <c r="C65" s="89">
        <v>32</v>
      </c>
      <c r="D65" s="89" t="s">
        <v>664</v>
      </c>
    </row>
    <row r="66" spans="1:4" x14ac:dyDescent="0.3">
      <c r="A66" s="89" t="s">
        <v>535</v>
      </c>
      <c r="B66" s="89" t="s">
        <v>132</v>
      </c>
      <c r="C66" s="89">
        <v>1</v>
      </c>
      <c r="D66" s="89" t="s">
        <v>665</v>
      </c>
    </row>
    <row r="67" spans="1:4" x14ac:dyDescent="0.3">
      <c r="A67" s="89" t="s">
        <v>534</v>
      </c>
      <c r="B67" s="89" t="s">
        <v>139</v>
      </c>
      <c r="C67" s="89">
        <v>-1</v>
      </c>
      <c r="D67" s="89" t="s">
        <v>666</v>
      </c>
    </row>
    <row r="68" spans="1:4" x14ac:dyDescent="0.3">
      <c r="A68" s="89" t="s">
        <v>533</v>
      </c>
      <c r="B68" s="89" t="s">
        <v>359</v>
      </c>
      <c r="C68" s="89" t="s">
        <v>395</v>
      </c>
      <c r="D68" s="89" t="s">
        <v>667</v>
      </c>
    </row>
    <row r="69" spans="1:4" x14ac:dyDescent="0.3">
      <c r="A69" s="89" t="s">
        <v>532</v>
      </c>
      <c r="B69" s="89" t="s">
        <v>360</v>
      </c>
      <c r="C69" s="89" t="s">
        <v>395</v>
      </c>
      <c r="D69" s="89" t="s">
        <v>668</v>
      </c>
    </row>
    <row r="70" spans="1:4" x14ac:dyDescent="0.3">
      <c r="A70" s="89" t="s">
        <v>531</v>
      </c>
      <c r="B70" s="89" t="s">
        <v>63</v>
      </c>
      <c r="C70" s="89" t="s">
        <v>816</v>
      </c>
      <c r="D70" s="89" t="s">
        <v>669</v>
      </c>
    </row>
    <row r="71" spans="1:4" x14ac:dyDescent="0.3">
      <c r="A71" s="89" t="s">
        <v>530</v>
      </c>
      <c r="B71" s="89" t="s">
        <v>24</v>
      </c>
      <c r="C71" s="89" t="s">
        <v>815</v>
      </c>
      <c r="D71" s="89" t="s">
        <v>670</v>
      </c>
    </row>
    <row r="72" spans="1:4" x14ac:dyDescent="0.3">
      <c r="A72" s="89" t="s">
        <v>529</v>
      </c>
      <c r="B72" s="89" t="s">
        <v>29</v>
      </c>
      <c r="C72" s="89">
        <v>0</v>
      </c>
      <c r="D72" s="89" t="s">
        <v>671</v>
      </c>
    </row>
    <row r="73" spans="1:4" x14ac:dyDescent="0.3">
      <c r="A73" s="89" t="s">
        <v>528</v>
      </c>
      <c r="B73" s="89" t="s">
        <v>36</v>
      </c>
      <c r="C73" s="89">
        <v>0</v>
      </c>
      <c r="D73" s="89" t="s">
        <v>672</v>
      </c>
    </row>
    <row r="74" spans="1:4" x14ac:dyDescent="0.3">
      <c r="A74" s="89" t="s">
        <v>527</v>
      </c>
      <c r="B74" s="89" t="s">
        <v>274</v>
      </c>
      <c r="C74" s="89">
        <v>0</v>
      </c>
      <c r="D74" s="89" t="s">
        <v>673</v>
      </c>
    </row>
    <row r="75" spans="1:4" x14ac:dyDescent="0.3">
      <c r="A75" s="89" t="s">
        <v>526</v>
      </c>
      <c r="B75" s="89" t="s">
        <v>71</v>
      </c>
      <c r="C75" s="89" t="s">
        <v>525</v>
      </c>
      <c r="D75" s="89" t="s">
        <v>674</v>
      </c>
    </row>
    <row r="76" spans="1:4" x14ac:dyDescent="0.3">
      <c r="A76" s="89" t="s">
        <v>524</v>
      </c>
      <c r="B76" s="89" t="s">
        <v>307</v>
      </c>
      <c r="C76" s="89">
        <v>50</v>
      </c>
      <c r="D76" s="89" t="s">
        <v>814</v>
      </c>
    </row>
    <row r="77" spans="1:4" x14ac:dyDescent="0.3">
      <c r="A77" s="89" t="s">
        <v>523</v>
      </c>
      <c r="B77" s="89" t="s">
        <v>96</v>
      </c>
      <c r="C77" s="89">
        <v>8.0000000000000002E-3</v>
      </c>
      <c r="D77" s="89" t="s">
        <v>813</v>
      </c>
    </row>
    <row r="78" spans="1:4" x14ac:dyDescent="0.3">
      <c r="A78" s="89" t="s">
        <v>522</v>
      </c>
      <c r="B78" s="89" t="s">
        <v>68</v>
      </c>
      <c r="C78" s="89">
        <v>50</v>
      </c>
      <c r="D78" s="89" t="s">
        <v>675</v>
      </c>
    </row>
    <row r="79" spans="1:4" x14ac:dyDescent="0.3">
      <c r="A79" s="89" t="s">
        <v>521</v>
      </c>
      <c r="B79" s="89" t="s">
        <v>46</v>
      </c>
      <c r="C79" s="89" t="s">
        <v>791</v>
      </c>
      <c r="D79" s="89" t="s">
        <v>676</v>
      </c>
    </row>
    <row r="80" spans="1:4" x14ac:dyDescent="0.3">
      <c r="A80" s="89" t="s">
        <v>520</v>
      </c>
      <c r="B80" s="89" t="s">
        <v>75</v>
      </c>
      <c r="C80" s="89">
        <v>0</v>
      </c>
      <c r="D80" s="89" t="s">
        <v>812</v>
      </c>
    </row>
    <row r="81" spans="1:4" x14ac:dyDescent="0.3">
      <c r="A81" s="89" t="s">
        <v>519</v>
      </c>
      <c r="B81" s="89" t="s">
        <v>79</v>
      </c>
      <c r="C81" s="89">
        <v>0</v>
      </c>
      <c r="D81" s="89" t="s">
        <v>811</v>
      </c>
    </row>
    <row r="82" spans="1:4" x14ac:dyDescent="0.3">
      <c r="A82" s="89" t="s">
        <v>518</v>
      </c>
      <c r="B82" s="89" t="s">
        <v>52</v>
      </c>
      <c r="C82" s="89" t="s">
        <v>810</v>
      </c>
      <c r="D82" s="89" t="s">
        <v>677</v>
      </c>
    </row>
    <row r="83" spans="1:4" x14ac:dyDescent="0.3">
      <c r="A83" s="89" t="s">
        <v>517</v>
      </c>
      <c r="B83" s="89" t="s">
        <v>57</v>
      </c>
      <c r="C83" s="89" t="s">
        <v>790</v>
      </c>
      <c r="D83" s="89" t="s">
        <v>678</v>
      </c>
    </row>
    <row r="84" spans="1:4" x14ac:dyDescent="0.3">
      <c r="A84" s="89" t="s">
        <v>516</v>
      </c>
      <c r="B84" s="89" t="s">
        <v>60</v>
      </c>
      <c r="C84" s="89" t="s">
        <v>810</v>
      </c>
      <c r="D84" s="89" t="s">
        <v>679</v>
      </c>
    </row>
    <row r="85" spans="1:4" x14ac:dyDescent="0.3">
      <c r="A85" s="89" t="s">
        <v>515</v>
      </c>
      <c r="B85" s="89" t="s">
        <v>12</v>
      </c>
      <c r="C85" s="89" t="s">
        <v>514</v>
      </c>
      <c r="D85" s="89" t="s">
        <v>165</v>
      </c>
    </row>
    <row r="86" spans="1:4" x14ac:dyDescent="0.3">
      <c r="A86" s="89" t="s">
        <v>513</v>
      </c>
      <c r="B86" s="89" t="s">
        <v>17</v>
      </c>
      <c r="C86" s="89">
        <v>6.1409999999999998E-3</v>
      </c>
      <c r="D86" s="89" t="s">
        <v>680</v>
      </c>
    </row>
    <row r="87" spans="1:4" x14ac:dyDescent="0.3">
      <c r="A87" s="89" t="s">
        <v>512</v>
      </c>
      <c r="B87" s="89" t="s">
        <v>21</v>
      </c>
      <c r="C87" s="89">
        <v>78.2</v>
      </c>
      <c r="D87" s="89" t="s">
        <v>681</v>
      </c>
    </row>
    <row r="88" spans="1:4" x14ac:dyDescent="0.3">
      <c r="A88" s="89" t="s">
        <v>511</v>
      </c>
      <c r="B88" s="89" t="s">
        <v>44</v>
      </c>
      <c r="C88" s="89" t="s">
        <v>510</v>
      </c>
      <c r="D88" s="89" t="s">
        <v>682</v>
      </c>
    </row>
    <row r="89" spans="1:4" x14ac:dyDescent="0.3">
      <c r="A89" s="89" t="s">
        <v>509</v>
      </c>
      <c r="B89" s="89" t="s">
        <v>51</v>
      </c>
      <c r="C89" s="89">
        <v>6.1910000000000003E-3</v>
      </c>
      <c r="D89" s="89" t="s">
        <v>683</v>
      </c>
    </row>
    <row r="90" spans="1:4" x14ac:dyDescent="0.3">
      <c r="A90" s="89" t="s">
        <v>508</v>
      </c>
      <c r="B90" s="89" t="s">
        <v>56</v>
      </c>
      <c r="C90" s="89">
        <v>109.8</v>
      </c>
      <c r="D90" s="89" t="s">
        <v>684</v>
      </c>
    </row>
    <row r="91" spans="1:4" x14ac:dyDescent="0.3">
      <c r="A91" s="89" t="s">
        <v>507</v>
      </c>
      <c r="B91" s="89" t="s">
        <v>59</v>
      </c>
      <c r="C91" s="89">
        <v>151</v>
      </c>
      <c r="D91" s="89" t="s">
        <v>685</v>
      </c>
    </row>
    <row r="92" spans="1:4" x14ac:dyDescent="0.3">
      <c r="A92" s="89" t="s">
        <v>506</v>
      </c>
      <c r="B92" s="89" t="s">
        <v>62</v>
      </c>
      <c r="C92" s="89">
        <v>72</v>
      </c>
      <c r="D92" s="89" t="s">
        <v>686</v>
      </c>
    </row>
    <row r="93" spans="1:4" x14ac:dyDescent="0.3">
      <c r="A93" s="89" t="s">
        <v>505</v>
      </c>
      <c r="B93" s="89" t="s">
        <v>67</v>
      </c>
      <c r="C93" s="89">
        <v>72</v>
      </c>
      <c r="D93" s="89" t="s">
        <v>687</v>
      </c>
    </row>
    <row r="94" spans="1:4" x14ac:dyDescent="0.3">
      <c r="A94" s="89" t="s">
        <v>504</v>
      </c>
      <c r="B94" s="89" t="s">
        <v>70</v>
      </c>
      <c r="C94" s="89">
        <v>151</v>
      </c>
      <c r="D94" s="89" t="s">
        <v>688</v>
      </c>
    </row>
    <row r="95" spans="1:4" x14ac:dyDescent="0.3">
      <c r="A95" s="89" t="s">
        <v>503</v>
      </c>
      <c r="B95" s="89" t="s">
        <v>33</v>
      </c>
      <c r="C95" s="89" t="s">
        <v>502</v>
      </c>
      <c r="D95" s="89" t="s">
        <v>689</v>
      </c>
    </row>
    <row r="96" spans="1:4" x14ac:dyDescent="0.3">
      <c r="A96" s="89" t="s">
        <v>501</v>
      </c>
      <c r="B96" s="89" t="s">
        <v>306</v>
      </c>
      <c r="C96" s="89">
        <v>1</v>
      </c>
      <c r="D96" s="89" t="s">
        <v>690</v>
      </c>
    </row>
    <row r="97" spans="1:4" x14ac:dyDescent="0.3">
      <c r="A97" s="89" t="s">
        <v>500</v>
      </c>
      <c r="B97" s="89" t="s">
        <v>123</v>
      </c>
      <c r="C97" s="89">
        <v>4</v>
      </c>
      <c r="D97" s="89" t="s">
        <v>691</v>
      </c>
    </row>
    <row r="98" spans="1:4" x14ac:dyDescent="0.3">
      <c r="A98" s="89" t="s">
        <v>499</v>
      </c>
      <c r="B98" s="89" t="s">
        <v>128</v>
      </c>
      <c r="C98" s="89">
        <v>4</v>
      </c>
      <c r="D98" s="89" t="s">
        <v>692</v>
      </c>
    </row>
    <row r="99" spans="1:4" x14ac:dyDescent="0.3">
      <c r="A99" s="89" t="s">
        <v>498</v>
      </c>
      <c r="B99" s="89" t="s">
        <v>131</v>
      </c>
      <c r="C99" s="89">
        <v>4</v>
      </c>
      <c r="D99" s="89" t="s">
        <v>693</v>
      </c>
    </row>
    <row r="100" spans="1:4" x14ac:dyDescent="0.3">
      <c r="A100" s="89" t="s">
        <v>497</v>
      </c>
      <c r="B100" s="89" t="s">
        <v>99</v>
      </c>
      <c r="C100" s="89">
        <v>4</v>
      </c>
      <c r="D100" s="89" t="s">
        <v>694</v>
      </c>
    </row>
    <row r="101" spans="1:4" x14ac:dyDescent="0.3">
      <c r="A101" s="89" t="s">
        <v>496</v>
      </c>
      <c r="B101" s="89" t="s">
        <v>495</v>
      </c>
      <c r="C101" s="89">
        <v>0.47299999999999998</v>
      </c>
      <c r="D101" s="89" t="s">
        <v>695</v>
      </c>
    </row>
    <row r="102" spans="1:4" x14ac:dyDescent="0.3">
      <c r="A102" s="89" t="s">
        <v>494</v>
      </c>
      <c r="B102" s="89" t="s">
        <v>493</v>
      </c>
      <c r="C102" s="89">
        <v>4</v>
      </c>
      <c r="D102" s="89" t="s">
        <v>696</v>
      </c>
    </row>
    <row r="103" spans="1:4" x14ac:dyDescent="0.3">
      <c r="A103" s="89" t="s">
        <v>492</v>
      </c>
      <c r="B103" s="89" t="s">
        <v>106</v>
      </c>
      <c r="C103" s="89">
        <v>0</v>
      </c>
      <c r="D103" s="89" t="s">
        <v>697</v>
      </c>
    </row>
    <row r="104" spans="1:4" x14ac:dyDescent="0.3">
      <c r="A104" s="89" t="s">
        <v>491</v>
      </c>
      <c r="B104" s="89" t="s">
        <v>112</v>
      </c>
      <c r="C104" s="89">
        <v>0.61799999999999999</v>
      </c>
      <c r="D104" s="89" t="s">
        <v>698</v>
      </c>
    </row>
    <row r="105" spans="1:4" x14ac:dyDescent="0.3">
      <c r="A105" s="89" t="s">
        <v>490</v>
      </c>
      <c r="B105" s="89" t="s">
        <v>117</v>
      </c>
      <c r="C105" s="89">
        <v>-1</v>
      </c>
      <c r="D105" s="89" t="s">
        <v>699</v>
      </c>
    </row>
    <row r="106" spans="1:4" x14ac:dyDescent="0.3">
      <c r="A106" s="89" t="s">
        <v>489</v>
      </c>
      <c r="B106" s="89" t="s">
        <v>305</v>
      </c>
      <c r="C106" s="89">
        <v>1</v>
      </c>
      <c r="D106" s="89" t="s">
        <v>700</v>
      </c>
    </row>
    <row r="107" spans="1:4" x14ac:dyDescent="0.3">
      <c r="A107" s="89" t="s">
        <v>488</v>
      </c>
      <c r="B107" s="89" t="s">
        <v>304</v>
      </c>
      <c r="C107" s="89">
        <v>1</v>
      </c>
      <c r="D107" s="89" t="s">
        <v>700</v>
      </c>
    </row>
    <row r="108" spans="1:4" x14ac:dyDescent="0.3">
      <c r="A108" s="89" t="s">
        <v>487</v>
      </c>
      <c r="B108" s="89" t="s">
        <v>303</v>
      </c>
      <c r="C108" s="89">
        <v>0</v>
      </c>
      <c r="D108" s="89" t="s">
        <v>701</v>
      </c>
    </row>
    <row r="109" spans="1:4" x14ac:dyDescent="0.3">
      <c r="A109" s="89" t="s">
        <v>486</v>
      </c>
      <c r="B109" s="89" t="s">
        <v>74</v>
      </c>
      <c r="C109" s="89">
        <v>0</v>
      </c>
      <c r="D109" s="89" t="s">
        <v>702</v>
      </c>
    </row>
    <row r="110" spans="1:4" x14ac:dyDescent="0.3">
      <c r="A110" s="89" t="s">
        <v>485</v>
      </c>
      <c r="B110" s="89" t="s">
        <v>172</v>
      </c>
      <c r="C110" s="89">
        <v>0</v>
      </c>
      <c r="D110" s="89" t="s">
        <v>703</v>
      </c>
    </row>
    <row r="111" spans="1:4" x14ac:dyDescent="0.3">
      <c r="A111" s="89" t="s">
        <v>809</v>
      </c>
      <c r="B111" s="89" t="s">
        <v>808</v>
      </c>
      <c r="C111" s="89">
        <v>0</v>
      </c>
      <c r="D111" s="89" t="s">
        <v>703</v>
      </c>
    </row>
    <row r="112" spans="1:4" x14ac:dyDescent="0.3">
      <c r="A112" s="89" t="s">
        <v>484</v>
      </c>
      <c r="B112" s="89" t="s">
        <v>362</v>
      </c>
      <c r="C112" s="89">
        <v>0</v>
      </c>
      <c r="D112" s="89" t="s">
        <v>704</v>
      </c>
    </row>
    <row r="113" spans="1:4" x14ac:dyDescent="0.3">
      <c r="A113" s="89" t="s">
        <v>483</v>
      </c>
      <c r="B113" s="89" t="s">
        <v>367</v>
      </c>
      <c r="C113" s="89">
        <v>0</v>
      </c>
      <c r="D113" s="89" t="s">
        <v>705</v>
      </c>
    </row>
    <row r="114" spans="1:4" x14ac:dyDescent="0.3">
      <c r="A114" s="89" t="s">
        <v>482</v>
      </c>
      <c r="B114" s="89" t="s">
        <v>370</v>
      </c>
      <c r="C114" s="90">
        <v>53125000000</v>
      </c>
      <c r="D114" s="89" t="s">
        <v>706</v>
      </c>
    </row>
    <row r="115" spans="1:4" x14ac:dyDescent="0.3">
      <c r="A115" s="89" t="s">
        <v>481</v>
      </c>
      <c r="B115" s="89" t="s">
        <v>371</v>
      </c>
      <c r="C115" s="89">
        <v>0</v>
      </c>
      <c r="D115" s="89" t="s">
        <v>807</v>
      </c>
    </row>
    <row r="116" spans="1:4" x14ac:dyDescent="0.3">
      <c r="A116" s="89" t="s">
        <v>481</v>
      </c>
      <c r="B116" s="89" t="s">
        <v>372</v>
      </c>
      <c r="C116" s="89">
        <v>0</v>
      </c>
      <c r="D116" s="89" t="s">
        <v>707</v>
      </c>
    </row>
    <row r="117" spans="1:4" x14ac:dyDescent="0.3">
      <c r="A117" s="89" t="s">
        <v>480</v>
      </c>
      <c r="B117" s="89" t="s">
        <v>373</v>
      </c>
      <c r="C117" s="89">
        <v>100</v>
      </c>
      <c r="D117" s="89" t="s">
        <v>708</v>
      </c>
    </row>
    <row r="118" spans="1:4" x14ac:dyDescent="0.3">
      <c r="A118" s="89" t="s">
        <v>479</v>
      </c>
      <c r="B118" s="89" t="s">
        <v>478</v>
      </c>
      <c r="C118" s="89" t="s">
        <v>477</v>
      </c>
      <c r="D118" s="89" t="s">
        <v>709</v>
      </c>
    </row>
    <row r="119" spans="1:4" x14ac:dyDescent="0.3">
      <c r="A119" s="89" t="s">
        <v>710</v>
      </c>
      <c r="B119" s="89" t="s">
        <v>711</v>
      </c>
      <c r="C119" s="89">
        <v>0.02</v>
      </c>
      <c r="D119" s="89" t="s">
        <v>712</v>
      </c>
    </row>
    <row r="120" spans="1:4" x14ac:dyDescent="0.3">
      <c r="A120" s="89" t="s">
        <v>476</v>
      </c>
      <c r="B120" s="89" t="s">
        <v>475</v>
      </c>
      <c r="C120" s="89">
        <v>0.02</v>
      </c>
      <c r="D120" s="89" t="s">
        <v>713</v>
      </c>
    </row>
    <row r="121" spans="1:4" x14ac:dyDescent="0.3">
      <c r="A121" s="89" t="s">
        <v>474</v>
      </c>
      <c r="B121" s="89" t="s">
        <v>473</v>
      </c>
      <c r="C121" s="89">
        <v>0</v>
      </c>
      <c r="D121" s="89" t="s">
        <v>714</v>
      </c>
    </row>
    <row r="122" spans="1:4" x14ac:dyDescent="0.3">
      <c r="A122" s="89" t="s">
        <v>472</v>
      </c>
      <c r="B122" s="89" t="s">
        <v>471</v>
      </c>
      <c r="C122" s="89">
        <v>0</v>
      </c>
      <c r="D122" s="89" t="s">
        <v>715</v>
      </c>
    </row>
    <row r="123" spans="1:4" x14ac:dyDescent="0.3">
      <c r="A123" s="89" t="s">
        <v>470</v>
      </c>
      <c r="B123" s="89" t="s">
        <v>469</v>
      </c>
      <c r="C123" s="89">
        <v>1</v>
      </c>
      <c r="D123" s="89" t="s">
        <v>716</v>
      </c>
    </row>
    <row r="124" spans="1:4" x14ac:dyDescent="0.3">
      <c r="A124" s="89" t="s">
        <v>468</v>
      </c>
      <c r="B124" s="89" t="s">
        <v>467</v>
      </c>
      <c r="C124" s="89">
        <v>1</v>
      </c>
      <c r="D124" s="89" t="s">
        <v>717</v>
      </c>
    </row>
    <row r="125" spans="1:4" x14ac:dyDescent="0.3">
      <c r="A125" s="89" t="s">
        <v>466</v>
      </c>
      <c r="B125" s="89" t="s">
        <v>465</v>
      </c>
      <c r="C125" s="89">
        <v>0</v>
      </c>
      <c r="D125" s="89" t="s">
        <v>718</v>
      </c>
    </row>
    <row r="126" spans="1:4" x14ac:dyDescent="0.3">
      <c r="A126" s="89" t="s">
        <v>464</v>
      </c>
      <c r="B126" s="89" t="s">
        <v>83</v>
      </c>
      <c r="C126" s="89">
        <v>0</v>
      </c>
      <c r="D126" s="89" t="s">
        <v>719</v>
      </c>
    </row>
    <row r="127" spans="1:4" x14ac:dyDescent="0.3">
      <c r="A127" s="89" t="s">
        <v>463</v>
      </c>
      <c r="B127" s="89" t="s">
        <v>462</v>
      </c>
      <c r="C127" s="89">
        <v>0</v>
      </c>
      <c r="D127" s="89" t="s">
        <v>720</v>
      </c>
    </row>
    <row r="128" spans="1:4" x14ac:dyDescent="0.3">
      <c r="A128" s="89" t="s">
        <v>461</v>
      </c>
      <c r="B128" s="89" t="s">
        <v>293</v>
      </c>
      <c r="C128" s="89">
        <v>1</v>
      </c>
      <c r="D128" s="89" t="s">
        <v>721</v>
      </c>
    </row>
    <row r="129" spans="1:4" x14ac:dyDescent="0.3">
      <c r="A129" s="89" t="s">
        <v>460</v>
      </c>
      <c r="B129" s="89" t="s">
        <v>299</v>
      </c>
      <c r="C129" s="89">
        <v>1</v>
      </c>
      <c r="D129" s="89" t="s">
        <v>722</v>
      </c>
    </row>
    <row r="130" spans="1:4" x14ac:dyDescent="0.3">
      <c r="A130" s="89" t="s">
        <v>459</v>
      </c>
      <c r="B130" s="89" t="s">
        <v>340</v>
      </c>
      <c r="C130" s="89">
        <v>1</v>
      </c>
      <c r="D130" s="89" t="s">
        <v>721</v>
      </c>
    </row>
    <row r="131" spans="1:4" x14ac:dyDescent="0.3">
      <c r="A131" s="89" t="s">
        <v>458</v>
      </c>
      <c r="B131" s="89" t="s">
        <v>181</v>
      </c>
      <c r="C131" s="89">
        <v>0</v>
      </c>
      <c r="D131" s="89" t="s">
        <v>721</v>
      </c>
    </row>
    <row r="132" spans="1:4" x14ac:dyDescent="0.3">
      <c r="A132" s="89" t="s">
        <v>457</v>
      </c>
      <c r="B132" s="89" t="s">
        <v>180</v>
      </c>
      <c r="C132" s="90">
        <v>1.0000000000000001E-5</v>
      </c>
      <c r="D132" s="89" t="s">
        <v>806</v>
      </c>
    </row>
    <row r="133" spans="1:4" x14ac:dyDescent="0.3">
      <c r="A133" s="89" t="s">
        <v>456</v>
      </c>
      <c r="B133" s="89" t="s">
        <v>7</v>
      </c>
      <c r="C133" s="89">
        <v>0</v>
      </c>
      <c r="D133" s="89" t="s">
        <v>723</v>
      </c>
    </row>
    <row r="134" spans="1:4" x14ac:dyDescent="0.3">
      <c r="A134" s="89" t="s">
        <v>455</v>
      </c>
      <c r="B134" s="89" t="s">
        <v>11</v>
      </c>
      <c r="C134" s="89">
        <v>1</v>
      </c>
      <c r="D134" s="89" t="s">
        <v>724</v>
      </c>
    </row>
    <row r="135" spans="1:4" x14ac:dyDescent="0.3">
      <c r="A135" s="89" t="s">
        <v>454</v>
      </c>
      <c r="B135" s="89" t="s">
        <v>16</v>
      </c>
      <c r="C135" s="89">
        <v>1</v>
      </c>
      <c r="D135" s="89" t="s">
        <v>725</v>
      </c>
    </row>
    <row r="136" spans="1:4" x14ac:dyDescent="0.3">
      <c r="A136" s="89" t="s">
        <v>453</v>
      </c>
      <c r="B136" s="89" t="s">
        <v>171</v>
      </c>
      <c r="C136" s="89">
        <v>0</v>
      </c>
      <c r="D136" s="89" t="s">
        <v>726</v>
      </c>
    </row>
    <row r="137" spans="1:4" x14ac:dyDescent="0.3">
      <c r="A137" s="89" t="s">
        <v>452</v>
      </c>
      <c r="B137" s="89" t="s">
        <v>28</v>
      </c>
      <c r="C137" s="89">
        <v>0</v>
      </c>
      <c r="D137" s="89" t="s">
        <v>727</v>
      </c>
    </row>
    <row r="138" spans="1:4" x14ac:dyDescent="0.3">
      <c r="A138" s="89" t="s">
        <v>451</v>
      </c>
      <c r="B138" s="89" t="s">
        <v>290</v>
      </c>
      <c r="C138" s="89">
        <v>0</v>
      </c>
      <c r="D138" s="89" t="s">
        <v>728</v>
      </c>
    </row>
    <row r="139" spans="1:4" x14ac:dyDescent="0.3">
      <c r="A139" s="89" t="s">
        <v>450</v>
      </c>
      <c r="B139" s="89" t="s">
        <v>187</v>
      </c>
      <c r="C139" s="89">
        <v>1</v>
      </c>
      <c r="D139" s="89" t="s">
        <v>729</v>
      </c>
    </row>
    <row r="140" spans="1:4" x14ac:dyDescent="0.3">
      <c r="A140" s="89" t="s">
        <v>449</v>
      </c>
      <c r="B140" s="89" t="s">
        <v>295</v>
      </c>
      <c r="C140" s="89">
        <v>1</v>
      </c>
      <c r="D140" s="89" t="s">
        <v>730</v>
      </c>
    </row>
    <row r="141" spans="1:4" x14ac:dyDescent="0.3">
      <c r="A141" s="89" t="s">
        <v>448</v>
      </c>
      <c r="B141" s="89" t="s">
        <v>300</v>
      </c>
      <c r="C141" s="89">
        <v>0</v>
      </c>
      <c r="D141" s="89" t="s">
        <v>731</v>
      </c>
    </row>
    <row r="142" spans="1:4" x14ac:dyDescent="0.3">
      <c r="A142" s="89" t="s">
        <v>447</v>
      </c>
      <c r="B142" s="89" t="s">
        <v>296</v>
      </c>
      <c r="C142" s="89">
        <v>0</v>
      </c>
      <c r="D142" s="89" t="s">
        <v>675</v>
      </c>
    </row>
    <row r="143" spans="1:4" x14ac:dyDescent="0.3">
      <c r="A143" s="89" t="s">
        <v>446</v>
      </c>
      <c r="B143" s="89" t="s">
        <v>297</v>
      </c>
      <c r="C143" s="89">
        <v>0</v>
      </c>
      <c r="D143" s="89" t="s">
        <v>675</v>
      </c>
    </row>
    <row r="144" spans="1:4" x14ac:dyDescent="0.3">
      <c r="A144" s="89" t="s">
        <v>445</v>
      </c>
      <c r="B144" s="89" t="s">
        <v>444</v>
      </c>
      <c r="C144" s="89">
        <v>0</v>
      </c>
      <c r="D144" s="89" t="s">
        <v>732</v>
      </c>
    </row>
    <row r="145" spans="1:4" x14ac:dyDescent="0.3">
      <c r="A145" s="89" t="s">
        <v>443</v>
      </c>
      <c r="B145" s="89" t="s">
        <v>298</v>
      </c>
      <c r="C145" s="89">
        <v>0</v>
      </c>
      <c r="D145" s="89" t="s">
        <v>733</v>
      </c>
    </row>
    <row r="146" spans="1:4" x14ac:dyDescent="0.3">
      <c r="A146" s="89" t="s">
        <v>442</v>
      </c>
      <c r="B146" s="89" t="s">
        <v>20</v>
      </c>
      <c r="C146" s="89" t="s">
        <v>789</v>
      </c>
      <c r="D146" s="89" t="s">
        <v>734</v>
      </c>
    </row>
    <row r="147" spans="1:4" x14ac:dyDescent="0.3">
      <c r="A147" s="89" t="s">
        <v>441</v>
      </c>
      <c r="B147" s="89" t="s">
        <v>178</v>
      </c>
      <c r="C147" s="89">
        <v>0</v>
      </c>
      <c r="D147" s="89" t="s">
        <v>735</v>
      </c>
    </row>
    <row r="148" spans="1:4" x14ac:dyDescent="0.3">
      <c r="A148" s="89" t="s">
        <v>440</v>
      </c>
      <c r="B148" s="89" t="s">
        <v>42</v>
      </c>
      <c r="C148" s="89">
        <v>0</v>
      </c>
      <c r="D148" s="89" t="s">
        <v>736</v>
      </c>
    </row>
    <row r="149" spans="1:4" x14ac:dyDescent="0.3">
      <c r="A149" s="89" t="s">
        <v>439</v>
      </c>
      <c r="B149" s="89" t="s">
        <v>186</v>
      </c>
      <c r="C149" s="89">
        <v>0</v>
      </c>
      <c r="D149" s="89" t="s">
        <v>737</v>
      </c>
    </row>
    <row r="150" spans="1:4" x14ac:dyDescent="0.3">
      <c r="A150" s="89" t="s">
        <v>438</v>
      </c>
      <c r="B150" s="89" t="s">
        <v>183</v>
      </c>
      <c r="C150" s="89">
        <v>0.01</v>
      </c>
      <c r="D150" s="89" t="s">
        <v>738</v>
      </c>
    </row>
    <row r="151" spans="1:4" x14ac:dyDescent="0.3">
      <c r="A151" s="89" t="s">
        <v>437</v>
      </c>
      <c r="B151" s="89" t="s">
        <v>185</v>
      </c>
      <c r="C151" s="89">
        <v>1E-3</v>
      </c>
      <c r="D151" s="89" t="s">
        <v>739</v>
      </c>
    </row>
    <row r="152" spans="1:4" x14ac:dyDescent="0.3">
      <c r="A152" s="89" t="s">
        <v>436</v>
      </c>
      <c r="B152" s="89" t="s">
        <v>184</v>
      </c>
      <c r="C152" s="89">
        <v>0.01</v>
      </c>
      <c r="D152" s="89" t="s">
        <v>740</v>
      </c>
    </row>
    <row r="153" spans="1:4" x14ac:dyDescent="0.3">
      <c r="A153" s="89" t="s">
        <v>435</v>
      </c>
      <c r="B153" s="89" t="s">
        <v>39</v>
      </c>
      <c r="C153" s="89">
        <v>1</v>
      </c>
      <c r="D153" s="89" t="s">
        <v>741</v>
      </c>
    </row>
    <row r="154" spans="1:4" x14ac:dyDescent="0.3">
      <c r="A154" s="89" t="s">
        <v>434</v>
      </c>
      <c r="B154" s="89" t="s">
        <v>133</v>
      </c>
      <c r="C154" s="89">
        <v>0</v>
      </c>
      <c r="D154" s="89" t="s">
        <v>742</v>
      </c>
    </row>
    <row r="155" spans="1:4" x14ac:dyDescent="0.3">
      <c r="A155" s="89" t="s">
        <v>433</v>
      </c>
      <c r="B155" s="89" t="s">
        <v>137</v>
      </c>
      <c r="C155" s="89">
        <v>5.0000000000000001E-3</v>
      </c>
      <c r="D155" s="89" t="s">
        <v>743</v>
      </c>
    </row>
    <row r="156" spans="1:4" x14ac:dyDescent="0.3">
      <c r="A156" s="89" t="s">
        <v>432</v>
      </c>
      <c r="B156" s="89" t="s">
        <v>363</v>
      </c>
      <c r="C156" s="89">
        <v>5</v>
      </c>
      <c r="D156" s="89" t="s">
        <v>744</v>
      </c>
    </row>
    <row r="157" spans="1:4" x14ac:dyDescent="0.3">
      <c r="A157" s="89" t="s">
        <v>431</v>
      </c>
      <c r="B157" s="89" t="s">
        <v>430</v>
      </c>
      <c r="C157" s="89">
        <v>0</v>
      </c>
      <c r="D157" s="89" t="s">
        <v>745</v>
      </c>
    </row>
    <row r="158" spans="1:4" x14ac:dyDescent="0.3">
      <c r="A158" s="89" t="s">
        <v>429</v>
      </c>
      <c r="B158" s="89" t="s">
        <v>65</v>
      </c>
      <c r="C158" s="89">
        <v>8.0000000000000002E-3</v>
      </c>
      <c r="D158" s="89" t="s">
        <v>746</v>
      </c>
    </row>
    <row r="159" spans="1:4" x14ac:dyDescent="0.3">
      <c r="A159" s="89" t="s">
        <v>428</v>
      </c>
      <c r="B159" s="89" t="s">
        <v>427</v>
      </c>
      <c r="C159" s="89">
        <v>1</v>
      </c>
      <c r="D159" s="89" t="s">
        <v>747</v>
      </c>
    </row>
    <row r="160" spans="1:4" x14ac:dyDescent="0.3">
      <c r="A160" s="89" t="s">
        <v>426</v>
      </c>
      <c r="B160" s="89" t="s">
        <v>286</v>
      </c>
      <c r="C160" s="89">
        <v>0</v>
      </c>
      <c r="D160" s="89" t="s">
        <v>748</v>
      </c>
    </row>
    <row r="161" spans="1:4" x14ac:dyDescent="0.3">
      <c r="A161" s="89" t="s">
        <v>425</v>
      </c>
      <c r="B161" s="89" t="s">
        <v>287</v>
      </c>
      <c r="C161" s="89">
        <v>0</v>
      </c>
      <c r="D161" s="89" t="s">
        <v>748</v>
      </c>
    </row>
    <row r="162" spans="1:4" x14ac:dyDescent="0.3">
      <c r="A162" s="89" t="s">
        <v>424</v>
      </c>
      <c r="B162" s="89" t="s">
        <v>69</v>
      </c>
      <c r="C162" s="89">
        <v>0</v>
      </c>
      <c r="D162" s="89" t="s">
        <v>749</v>
      </c>
    </row>
    <row r="163" spans="1:4" x14ac:dyDescent="0.3">
      <c r="A163" s="89" t="s">
        <v>423</v>
      </c>
      <c r="B163" s="89" t="s">
        <v>85</v>
      </c>
      <c r="C163" s="89">
        <v>0</v>
      </c>
      <c r="D163" s="89" t="s">
        <v>750</v>
      </c>
    </row>
    <row r="164" spans="1:4" x14ac:dyDescent="0.3">
      <c r="A164" s="89" t="s">
        <v>422</v>
      </c>
      <c r="B164" s="89" t="s">
        <v>285</v>
      </c>
      <c r="C164" s="89">
        <v>5</v>
      </c>
      <c r="D164" s="89" t="s">
        <v>751</v>
      </c>
    </row>
    <row r="165" spans="1:4" x14ac:dyDescent="0.3">
      <c r="A165" s="89" t="s">
        <v>421</v>
      </c>
      <c r="B165" s="89" t="s">
        <v>101</v>
      </c>
      <c r="C165" s="89">
        <v>0</v>
      </c>
      <c r="D165" s="89" t="s">
        <v>752</v>
      </c>
    </row>
    <row r="166" spans="1:4" x14ac:dyDescent="0.3">
      <c r="A166" s="89" t="s">
        <v>420</v>
      </c>
      <c r="B166" s="89" t="s">
        <v>283</v>
      </c>
      <c r="C166" s="89">
        <v>0</v>
      </c>
      <c r="D166" s="89" t="s">
        <v>805</v>
      </c>
    </row>
    <row r="167" spans="1:4" x14ac:dyDescent="0.3">
      <c r="A167" s="89" t="s">
        <v>419</v>
      </c>
      <c r="B167" s="89" t="s">
        <v>288</v>
      </c>
      <c r="C167" s="89">
        <v>0.6</v>
      </c>
      <c r="D167" s="89" t="s">
        <v>753</v>
      </c>
    </row>
    <row r="168" spans="1:4" x14ac:dyDescent="0.3">
      <c r="A168" s="89" t="s">
        <v>418</v>
      </c>
      <c r="B168" s="89" t="s">
        <v>92</v>
      </c>
      <c r="C168" s="89">
        <v>0</v>
      </c>
      <c r="D168" s="89" t="s">
        <v>754</v>
      </c>
    </row>
    <row r="169" spans="1:4" x14ac:dyDescent="0.3">
      <c r="A169" s="89" t="s">
        <v>417</v>
      </c>
      <c r="B169" s="89" t="s">
        <v>88</v>
      </c>
      <c r="C169" s="89">
        <v>0</v>
      </c>
      <c r="D169" s="89" t="s">
        <v>755</v>
      </c>
    </row>
    <row r="170" spans="1:4" x14ac:dyDescent="0.3">
      <c r="A170" s="89" t="s">
        <v>416</v>
      </c>
      <c r="B170" s="89" t="s">
        <v>289</v>
      </c>
      <c r="C170" s="89">
        <v>0</v>
      </c>
      <c r="D170" s="89" t="s">
        <v>756</v>
      </c>
    </row>
    <row r="171" spans="1:4" x14ac:dyDescent="0.3">
      <c r="A171" s="89" t="s">
        <v>415</v>
      </c>
      <c r="B171" s="89" t="s">
        <v>122</v>
      </c>
      <c r="C171" s="89">
        <v>0</v>
      </c>
      <c r="D171" s="89" t="s">
        <v>757</v>
      </c>
    </row>
    <row r="172" spans="1:4" x14ac:dyDescent="0.3">
      <c r="A172" s="89" t="s">
        <v>414</v>
      </c>
      <c r="B172" s="89" t="s">
        <v>413</v>
      </c>
      <c r="C172" s="89">
        <v>0</v>
      </c>
      <c r="D172" s="89" t="s">
        <v>758</v>
      </c>
    </row>
    <row r="173" spans="1:4" x14ac:dyDescent="0.3">
      <c r="A173" s="89" t="s">
        <v>412</v>
      </c>
      <c r="B173" s="89" t="s">
        <v>411</v>
      </c>
      <c r="C173" s="89">
        <v>1</v>
      </c>
      <c r="D173" s="89" t="s">
        <v>759</v>
      </c>
    </row>
    <row r="174" spans="1:4" x14ac:dyDescent="0.3">
      <c r="A174" s="89" t="s">
        <v>410</v>
      </c>
      <c r="B174" s="89" t="s">
        <v>302</v>
      </c>
      <c r="C174" s="89">
        <v>1</v>
      </c>
      <c r="D174" s="89" t="s">
        <v>760</v>
      </c>
    </row>
    <row r="175" spans="1:4" x14ac:dyDescent="0.3">
      <c r="A175" s="89" t="s">
        <v>409</v>
      </c>
      <c r="B175" s="89" t="s">
        <v>294</v>
      </c>
      <c r="C175" s="89">
        <v>0</v>
      </c>
      <c r="D175" s="89" t="s">
        <v>761</v>
      </c>
    </row>
    <row r="176" spans="1:4" x14ac:dyDescent="0.3">
      <c r="A176" s="89" t="s">
        <v>788</v>
      </c>
      <c r="B176" s="89" t="s">
        <v>787</v>
      </c>
      <c r="C176" s="89">
        <v>0</v>
      </c>
      <c r="D176" s="89" t="s">
        <v>786</v>
      </c>
    </row>
    <row r="177" spans="1:4" x14ac:dyDescent="0.3">
      <c r="A177" s="89" t="s">
        <v>408</v>
      </c>
      <c r="B177" s="89" t="s">
        <v>292</v>
      </c>
      <c r="C177" s="89">
        <v>0</v>
      </c>
      <c r="D177" s="89" t="s">
        <v>762</v>
      </c>
    </row>
    <row r="178" spans="1:4" x14ac:dyDescent="0.3">
      <c r="A178" s="89" t="s">
        <v>407</v>
      </c>
      <c r="B178" s="89" t="s">
        <v>179</v>
      </c>
      <c r="C178" s="89">
        <v>1E-3</v>
      </c>
      <c r="D178" s="89" t="s">
        <v>763</v>
      </c>
    </row>
    <row r="179" spans="1:4" x14ac:dyDescent="0.3">
      <c r="A179" s="89" t="s">
        <v>406</v>
      </c>
      <c r="B179" s="89" t="s">
        <v>405</v>
      </c>
      <c r="C179" s="89" t="s">
        <v>404</v>
      </c>
      <c r="D179" s="89" t="s">
        <v>764</v>
      </c>
    </row>
    <row r="180" spans="1:4" x14ac:dyDescent="0.3">
      <c r="A180" s="89" t="s">
        <v>403</v>
      </c>
      <c r="B180" s="89" t="s">
        <v>402</v>
      </c>
      <c r="C180" s="89" t="s">
        <v>401</v>
      </c>
      <c r="D180" s="89" t="s">
        <v>765</v>
      </c>
    </row>
    <row r="181" spans="1:4" x14ac:dyDescent="0.3">
      <c r="A181" s="89" t="s">
        <v>400</v>
      </c>
      <c r="B181" s="89" t="s">
        <v>170</v>
      </c>
      <c r="C181" s="89" t="s">
        <v>169</v>
      </c>
      <c r="D181" s="89" t="s">
        <v>766</v>
      </c>
    </row>
    <row r="182" spans="1:4" x14ac:dyDescent="0.3">
      <c r="A182" s="89" t="s">
        <v>399</v>
      </c>
      <c r="B182" s="89" t="s">
        <v>291</v>
      </c>
      <c r="C182" s="89" t="s">
        <v>169</v>
      </c>
      <c r="D182" s="89" t="s">
        <v>767</v>
      </c>
    </row>
    <row r="183" spans="1:4" x14ac:dyDescent="0.3">
      <c r="A183" s="89" t="s">
        <v>398</v>
      </c>
      <c r="B183" s="89" t="s">
        <v>397</v>
      </c>
      <c r="C183" s="89">
        <v>0</v>
      </c>
      <c r="D183" s="89" t="s">
        <v>768</v>
      </c>
    </row>
    <row r="184" spans="1:4" x14ac:dyDescent="0.3">
      <c r="A184" s="89" t="s">
        <v>396</v>
      </c>
      <c r="B184" s="89" t="s">
        <v>38</v>
      </c>
      <c r="C184" s="89" t="s">
        <v>395</v>
      </c>
      <c r="D184" s="89" t="s">
        <v>804</v>
      </c>
    </row>
    <row r="185" spans="1:4" x14ac:dyDescent="0.3">
      <c r="A185" s="89" t="s">
        <v>394</v>
      </c>
      <c r="B185" s="89" t="s">
        <v>301</v>
      </c>
      <c r="C185" s="89" t="s">
        <v>393</v>
      </c>
      <c r="D185" s="89" t="s">
        <v>769</v>
      </c>
    </row>
    <row r="186" spans="1:4" x14ac:dyDescent="0.3">
      <c r="A186" s="89" t="s">
        <v>770</v>
      </c>
      <c r="B186" s="89" t="s">
        <v>771</v>
      </c>
      <c r="C186" s="89">
        <v>0</v>
      </c>
      <c r="D186" s="89" t="s">
        <v>803</v>
      </c>
    </row>
    <row r="187" spans="1:4" x14ac:dyDescent="0.3">
      <c r="A187" s="89" t="s">
        <v>392</v>
      </c>
      <c r="B187" s="89" t="s">
        <v>391</v>
      </c>
      <c r="C187" s="89">
        <v>0</v>
      </c>
      <c r="D187" s="89" t="s">
        <v>772</v>
      </c>
    </row>
    <row r="188" spans="1:4" x14ac:dyDescent="0.3">
      <c r="A188" s="89" t="s">
        <v>390</v>
      </c>
      <c r="B188" s="89" t="s">
        <v>389</v>
      </c>
      <c r="C188" s="89">
        <v>0</v>
      </c>
      <c r="D188" s="89" t="s">
        <v>773</v>
      </c>
    </row>
    <row r="189" spans="1:4" x14ac:dyDescent="0.3">
      <c r="A189" s="89" t="s">
        <v>388</v>
      </c>
      <c r="B189" s="89" t="s">
        <v>387</v>
      </c>
      <c r="C189" s="89">
        <v>0</v>
      </c>
      <c r="D189" s="89" t="s">
        <v>774</v>
      </c>
    </row>
    <row r="190" spans="1:4" x14ac:dyDescent="0.3">
      <c r="A190" s="89" t="s">
        <v>386</v>
      </c>
      <c r="B190" s="89" t="s">
        <v>284</v>
      </c>
      <c r="C190" s="89">
        <v>0</v>
      </c>
      <c r="D190" s="89" t="s">
        <v>775</v>
      </c>
    </row>
    <row r="191" spans="1:4" x14ac:dyDescent="0.3">
      <c r="A191" s="89" t="s">
        <v>385</v>
      </c>
      <c r="B191" s="89" t="s">
        <v>168</v>
      </c>
      <c r="C191" s="89">
        <v>1</v>
      </c>
      <c r="D191" s="89" t="s">
        <v>776</v>
      </c>
    </row>
    <row r="192" spans="1:4" x14ac:dyDescent="0.3">
      <c r="A192" s="89" t="s">
        <v>384</v>
      </c>
      <c r="B192" s="89" t="s">
        <v>369</v>
      </c>
      <c r="C192" s="89">
        <v>0</v>
      </c>
      <c r="D192" s="89" t="s">
        <v>777</v>
      </c>
    </row>
    <row r="193" spans="1:4" x14ac:dyDescent="0.3">
      <c r="A193" s="89" t="s">
        <v>383</v>
      </c>
      <c r="B193" s="89" t="s">
        <v>382</v>
      </c>
      <c r="C193" s="89">
        <v>0.75</v>
      </c>
      <c r="D193" s="89" t="s">
        <v>778</v>
      </c>
    </row>
    <row r="194" spans="1:4" x14ac:dyDescent="0.3">
      <c r="A194" s="89" t="s">
        <v>381</v>
      </c>
      <c r="B194" s="89" t="s">
        <v>380</v>
      </c>
      <c r="C194" s="89">
        <v>0</v>
      </c>
      <c r="D194" s="89" t="s">
        <v>779</v>
      </c>
    </row>
    <row r="195" spans="1:4" x14ac:dyDescent="0.3">
      <c r="A195" s="89" t="s">
        <v>780</v>
      </c>
      <c r="B195" s="89" t="s">
        <v>781</v>
      </c>
      <c r="C195" s="89">
        <v>0</v>
      </c>
      <c r="D195" s="89" t="s">
        <v>782</v>
      </c>
    </row>
    <row r="196" spans="1:4" x14ac:dyDescent="0.3">
      <c r="A196" s="89" t="s">
        <v>379</v>
      </c>
      <c r="B196" s="89" t="s">
        <v>378</v>
      </c>
      <c r="C196" s="89">
        <v>0</v>
      </c>
      <c r="D196" s="89" t="s">
        <v>802</v>
      </c>
    </row>
    <row r="197" spans="1:4" x14ac:dyDescent="0.3">
      <c r="A197" s="89" t="s">
        <v>785</v>
      </c>
      <c r="B197" s="89" t="s">
        <v>784</v>
      </c>
      <c r="C197" s="89">
        <v>0</v>
      </c>
      <c r="D197" s="89" t="s">
        <v>783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3" customWidth="1"/>
    <col min="2" max="2" width="56" style="42" customWidth="1"/>
    <col min="3" max="16384" width="9.21875" style="42"/>
  </cols>
  <sheetData>
    <row r="1" spans="1:2" x14ac:dyDescent="0.3">
      <c r="A1" s="43" t="s">
        <v>282</v>
      </c>
      <c r="B1" s="42" t="s">
        <v>281</v>
      </c>
    </row>
    <row r="2" spans="1:2" x14ac:dyDescent="0.3">
      <c r="A2" s="44" t="s">
        <v>280</v>
      </c>
      <c r="B2" s="42" t="s">
        <v>279</v>
      </c>
    </row>
    <row r="3" spans="1:2" x14ac:dyDescent="0.3">
      <c r="A3" s="43" t="s">
        <v>278</v>
      </c>
    </row>
    <row r="4" spans="1:2" x14ac:dyDescent="0.3">
      <c r="A4" s="43" t="s">
        <v>277</v>
      </c>
    </row>
    <row r="5" spans="1:2" x14ac:dyDescent="0.3">
      <c r="A5" s="43" t="s">
        <v>276</v>
      </c>
    </row>
    <row r="6" spans="1:2" x14ac:dyDescent="0.3">
      <c r="A6" s="43" t="s">
        <v>275</v>
      </c>
    </row>
    <row r="7" spans="1:2" x14ac:dyDescent="0.3">
      <c r="A7" s="43" t="s">
        <v>274</v>
      </c>
    </row>
    <row r="8" spans="1:2" x14ac:dyDescent="0.3">
      <c r="A8" s="44" t="s">
        <v>273</v>
      </c>
    </row>
    <row r="9" spans="1:2" x14ac:dyDescent="0.3">
      <c r="A9" s="43" t="s">
        <v>272</v>
      </c>
      <c r="B9" s="42" t="s">
        <v>271</v>
      </c>
    </row>
    <row r="10" spans="1:2" x14ac:dyDescent="0.3">
      <c r="A10" s="43" t="s">
        <v>270</v>
      </c>
    </row>
    <row r="11" spans="1:2" x14ac:dyDescent="0.3">
      <c r="A11" s="43" t="s">
        <v>269</v>
      </c>
    </row>
    <row r="12" spans="1:2" x14ac:dyDescent="0.3">
      <c r="A12" s="43" t="s">
        <v>268</v>
      </c>
    </row>
    <row r="13" spans="1:2" x14ac:dyDescent="0.3">
      <c r="A13" s="43" t="s">
        <v>267</v>
      </c>
    </row>
    <row r="14" spans="1:2" x14ac:dyDescent="0.3">
      <c r="A14" s="43" t="s">
        <v>266</v>
      </c>
    </row>
    <row r="15" spans="1:2" x14ac:dyDescent="0.3">
      <c r="A15" s="43" t="s">
        <v>265</v>
      </c>
      <c r="B15" s="42" t="s">
        <v>264</v>
      </c>
    </row>
    <row r="16" spans="1:2" x14ac:dyDescent="0.3">
      <c r="A16" s="43" t="s">
        <v>263</v>
      </c>
      <c r="B16" s="42" t="s">
        <v>262</v>
      </c>
    </row>
    <row r="17" spans="1:2" x14ac:dyDescent="0.3">
      <c r="A17" s="43" t="s">
        <v>261</v>
      </c>
      <c r="B17" s="42" t="s">
        <v>260</v>
      </c>
    </row>
    <row r="18" spans="1:2" x14ac:dyDescent="0.3">
      <c r="A18" s="43" t="s">
        <v>259</v>
      </c>
    </row>
    <row r="19" spans="1:2" x14ac:dyDescent="0.3">
      <c r="A19" s="45" t="s">
        <v>258</v>
      </c>
    </row>
    <row r="20" spans="1:2" x14ac:dyDescent="0.3">
      <c r="A20" s="43" t="s">
        <v>88</v>
      </c>
    </row>
    <row r="21" spans="1:2" x14ac:dyDescent="0.3">
      <c r="A21" s="43" t="s">
        <v>257</v>
      </c>
    </row>
    <row r="22" spans="1:2" x14ac:dyDescent="0.3">
      <c r="A22" s="43" t="s">
        <v>256</v>
      </c>
    </row>
    <row r="23" spans="1:2" x14ac:dyDescent="0.3">
      <c r="A23" s="43" t="s">
        <v>255</v>
      </c>
    </row>
    <row r="24" spans="1:2" x14ac:dyDescent="0.3">
      <c r="A24" s="43" t="s">
        <v>254</v>
      </c>
    </row>
    <row r="25" spans="1:2" x14ac:dyDescent="0.3">
      <c r="A25" s="43" t="s">
        <v>253</v>
      </c>
    </row>
    <row r="26" spans="1:2" x14ac:dyDescent="0.3">
      <c r="A26" s="43" t="s">
        <v>252</v>
      </c>
    </row>
    <row r="27" spans="1:2" x14ac:dyDescent="0.3">
      <c r="A27" s="43" t="s">
        <v>251</v>
      </c>
    </row>
    <row r="28" spans="1:2" x14ac:dyDescent="0.3">
      <c r="A28" s="43" t="s">
        <v>250</v>
      </c>
    </row>
    <row r="29" spans="1:2" x14ac:dyDescent="0.3">
      <c r="A29" s="43" t="s">
        <v>154</v>
      </c>
    </row>
    <row r="30" spans="1:2" x14ac:dyDescent="0.3">
      <c r="A30" s="43" t="s">
        <v>249</v>
      </c>
    </row>
    <row r="31" spans="1:2" x14ac:dyDescent="0.3">
      <c r="A31" s="45" t="s">
        <v>248</v>
      </c>
      <c r="B31" s="42" t="s">
        <v>247</v>
      </c>
    </row>
    <row r="32" spans="1:2" x14ac:dyDescent="0.3">
      <c r="A32" s="43" t="s">
        <v>246</v>
      </c>
      <c r="B32" s="42" t="s">
        <v>245</v>
      </c>
    </row>
    <row r="33" spans="1:2" x14ac:dyDescent="0.3">
      <c r="A33" s="43" t="s">
        <v>244</v>
      </c>
      <c r="B33" s="42" t="s">
        <v>243</v>
      </c>
    </row>
    <row r="34" spans="1:2" x14ac:dyDescent="0.3">
      <c r="A34" s="43" t="s">
        <v>242</v>
      </c>
      <c r="B34" s="42" t="s">
        <v>241</v>
      </c>
    </row>
    <row r="35" spans="1:2" x14ac:dyDescent="0.3">
      <c r="A35" s="45" t="s">
        <v>240</v>
      </c>
      <c r="B35" s="42" t="s">
        <v>239</v>
      </c>
    </row>
    <row r="36" spans="1:2" x14ac:dyDescent="0.3">
      <c r="A36" s="45" t="s">
        <v>238</v>
      </c>
    </row>
    <row r="37" spans="1:2" x14ac:dyDescent="0.3">
      <c r="A37" s="44" t="s">
        <v>237</v>
      </c>
      <c r="B37" s="42" t="s">
        <v>236</v>
      </c>
    </row>
    <row r="38" spans="1:2" x14ac:dyDescent="0.3">
      <c r="A38" s="44" t="s">
        <v>235</v>
      </c>
      <c r="B38" s="42" t="s">
        <v>234</v>
      </c>
    </row>
    <row r="39" spans="1:2" x14ac:dyDescent="0.3">
      <c r="A39" s="44" t="s">
        <v>233</v>
      </c>
      <c r="B39" s="42" t="s">
        <v>232</v>
      </c>
    </row>
    <row r="40" spans="1:2" x14ac:dyDescent="0.3">
      <c r="A40" s="44" t="s">
        <v>231</v>
      </c>
      <c r="B40" s="42" t="s">
        <v>230</v>
      </c>
    </row>
    <row r="41" spans="1:2" x14ac:dyDescent="0.3">
      <c r="A41" s="44" t="s">
        <v>229</v>
      </c>
      <c r="B41" s="42" t="s">
        <v>228</v>
      </c>
    </row>
    <row r="42" spans="1:2" x14ac:dyDescent="0.3">
      <c r="A42" s="44" t="s">
        <v>227</v>
      </c>
      <c r="B42" s="42" t="s">
        <v>226</v>
      </c>
    </row>
    <row r="43" spans="1:2" x14ac:dyDescent="0.3">
      <c r="A43" s="43" t="s">
        <v>225</v>
      </c>
    </row>
    <row r="44" spans="1:2" x14ac:dyDescent="0.3">
      <c r="A44" s="43" t="s">
        <v>224</v>
      </c>
    </row>
    <row r="45" spans="1:2" x14ac:dyDescent="0.3">
      <c r="A45" s="43" t="s">
        <v>223</v>
      </c>
    </row>
    <row r="46" spans="1:2" x14ac:dyDescent="0.3">
      <c r="A46" s="43" t="s">
        <v>222</v>
      </c>
    </row>
    <row r="47" spans="1:2" x14ac:dyDescent="0.3">
      <c r="A47" s="43" t="s">
        <v>221</v>
      </c>
    </row>
    <row r="48" spans="1:2" x14ac:dyDescent="0.3">
      <c r="A48" s="43" t="s">
        <v>220</v>
      </c>
    </row>
    <row r="49" spans="1:2" x14ac:dyDescent="0.3">
      <c r="A49" s="43" t="s">
        <v>219</v>
      </c>
    </row>
    <row r="50" spans="1:2" x14ac:dyDescent="0.3">
      <c r="A50" s="43" t="s">
        <v>218</v>
      </c>
    </row>
    <row r="51" spans="1:2" x14ac:dyDescent="0.3">
      <c r="A51" s="43" t="s">
        <v>217</v>
      </c>
      <c r="B51" s="42" t="s">
        <v>216</v>
      </c>
    </row>
    <row r="52" spans="1:2" x14ac:dyDescent="0.3">
      <c r="A52" s="43" t="s">
        <v>215</v>
      </c>
      <c r="B52" s="42" t="s">
        <v>214</v>
      </c>
    </row>
    <row r="53" spans="1:2" x14ac:dyDescent="0.3">
      <c r="A53" s="43" t="s">
        <v>213</v>
      </c>
    </row>
    <row r="54" spans="1:2" x14ac:dyDescent="0.3">
      <c r="A54" s="43" t="s">
        <v>212</v>
      </c>
    </row>
    <row r="55" spans="1:2" x14ac:dyDescent="0.3">
      <c r="A55" s="43" t="s">
        <v>211</v>
      </c>
    </row>
    <row r="56" spans="1:2" x14ac:dyDescent="0.3">
      <c r="A56" s="43" t="s">
        <v>210</v>
      </c>
    </row>
    <row r="57" spans="1:2" x14ac:dyDescent="0.3">
      <c r="A57" s="43" t="s">
        <v>209</v>
      </c>
    </row>
    <row r="58" spans="1:2" x14ac:dyDescent="0.3">
      <c r="A58" s="43" t="s">
        <v>208</v>
      </c>
    </row>
    <row r="59" spans="1:2" x14ac:dyDescent="0.3">
      <c r="A59" s="43" t="s">
        <v>207</v>
      </c>
    </row>
    <row r="60" spans="1:2" x14ac:dyDescent="0.3">
      <c r="A60" s="43" t="s">
        <v>206</v>
      </c>
    </row>
    <row r="61" spans="1:2" x14ac:dyDescent="0.3">
      <c r="A61" s="43" t="s">
        <v>205</v>
      </c>
    </row>
    <row r="62" spans="1:2" x14ac:dyDescent="0.3">
      <c r="A62" s="43" t="s">
        <v>204</v>
      </c>
    </row>
    <row r="63" spans="1:2" x14ac:dyDescent="0.3">
      <c r="A63" s="43" t="s">
        <v>203</v>
      </c>
    </row>
    <row r="64" spans="1:2" x14ac:dyDescent="0.3">
      <c r="A64" s="43" t="s">
        <v>202</v>
      </c>
    </row>
    <row r="65" spans="1:1" x14ac:dyDescent="0.3">
      <c r="A65" s="43" t="s">
        <v>201</v>
      </c>
    </row>
    <row r="66" spans="1:1" x14ac:dyDescent="0.3">
      <c r="A66" s="43" t="s">
        <v>200</v>
      </c>
    </row>
    <row r="67" spans="1:1" x14ac:dyDescent="0.3">
      <c r="A67" s="43" t="s">
        <v>199</v>
      </c>
    </row>
    <row r="68" spans="1:1" x14ac:dyDescent="0.3">
      <c r="A68" s="43" t="s">
        <v>198</v>
      </c>
    </row>
    <row r="69" spans="1:1" x14ac:dyDescent="0.3">
      <c r="A69" s="43" t="s">
        <v>197</v>
      </c>
    </row>
    <row r="70" spans="1:1" x14ac:dyDescent="0.3">
      <c r="A70" s="43" t="s">
        <v>196</v>
      </c>
    </row>
    <row r="71" spans="1:1" x14ac:dyDescent="0.3">
      <c r="A71" s="43" t="s">
        <v>195</v>
      </c>
    </row>
    <row r="72" spans="1:1" x14ac:dyDescent="0.3">
      <c r="A72" s="43" t="s">
        <v>194</v>
      </c>
    </row>
    <row r="73" spans="1:1" x14ac:dyDescent="0.3">
      <c r="A73" s="43" t="s">
        <v>193</v>
      </c>
    </row>
    <row r="74" spans="1:1" x14ac:dyDescent="0.3">
      <c r="A74" s="43" t="s">
        <v>192</v>
      </c>
    </row>
    <row r="75" spans="1:1" x14ac:dyDescent="0.3">
      <c r="A75" s="43" t="s">
        <v>191</v>
      </c>
    </row>
    <row r="76" spans="1:1" x14ac:dyDescent="0.3">
      <c r="A76" s="43" t="s">
        <v>190</v>
      </c>
    </row>
    <row r="77" spans="1:1" x14ac:dyDescent="0.3">
      <c r="A77" s="43" t="s">
        <v>189</v>
      </c>
    </row>
    <row r="78" spans="1:1" x14ac:dyDescent="0.3">
      <c r="A78" s="43" t="s">
        <v>188</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C101" sqref="C101"/>
    </sheetView>
  </sheetViews>
  <sheetFormatPr defaultRowHeight="14.4" x14ac:dyDescent="0.3"/>
  <cols>
    <col min="1" max="1" width="33.21875" customWidth="1"/>
    <col min="2" max="2" width="12.33203125" style="46"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5" t="s">
        <v>358</v>
      </c>
      <c r="B1" s="85" t="s">
        <v>357</v>
      </c>
      <c r="C1" s="75"/>
      <c r="D1" s="75"/>
      <c r="G1" s="1" t="s">
        <v>12</v>
      </c>
      <c r="H1" s="1" t="s">
        <v>356</v>
      </c>
      <c r="I1" s="1"/>
    </row>
    <row r="2" spans="1:9" x14ac:dyDescent="0.3">
      <c r="A2" s="75"/>
      <c r="B2" s="85"/>
      <c r="C2" s="75"/>
      <c r="D2" s="75"/>
      <c r="G2" s="1" t="s">
        <v>17</v>
      </c>
      <c r="H2" s="61">
        <v>6.3252300000000003E-3</v>
      </c>
      <c r="I2" s="1" t="s">
        <v>18</v>
      </c>
    </row>
    <row r="3" spans="1:9" x14ac:dyDescent="0.3">
      <c r="A3" s="68" t="s">
        <v>355</v>
      </c>
      <c r="B3" s="85"/>
      <c r="C3" s="75"/>
      <c r="D3" s="75"/>
      <c r="G3" s="1" t="s">
        <v>21</v>
      </c>
      <c r="H3" s="2">
        <v>87.5</v>
      </c>
      <c r="I3" s="1" t="s">
        <v>348</v>
      </c>
    </row>
    <row r="4" spans="1:9" x14ac:dyDescent="0.3">
      <c r="A4" s="59" t="s">
        <v>354</v>
      </c>
      <c r="B4" s="85"/>
      <c r="C4" s="75"/>
      <c r="D4" s="75"/>
    </row>
    <row r="5" spans="1:9" x14ac:dyDescent="0.3">
      <c r="A5" s="65" t="s">
        <v>115</v>
      </c>
      <c r="B5" s="1" t="s">
        <v>352</v>
      </c>
      <c r="C5" s="84"/>
      <c r="D5" s="83" t="s">
        <v>111</v>
      </c>
    </row>
    <row r="6" spans="1:9" x14ac:dyDescent="0.3">
      <c r="A6" s="65" t="s">
        <v>353</v>
      </c>
      <c r="B6" s="1" t="s">
        <v>352</v>
      </c>
      <c r="C6" s="84"/>
      <c r="D6" s="83" t="s">
        <v>111</v>
      </c>
      <c r="G6" s="63" t="s">
        <v>3</v>
      </c>
      <c r="H6" s="63" t="s">
        <v>4</v>
      </c>
      <c r="I6" s="63" t="s">
        <v>5</v>
      </c>
    </row>
    <row r="7" spans="1:9" x14ac:dyDescent="0.3">
      <c r="A7" s="65" t="s">
        <v>351</v>
      </c>
      <c r="B7" s="1" t="s">
        <v>350</v>
      </c>
      <c r="C7" s="84"/>
      <c r="D7" s="83" t="s">
        <v>111</v>
      </c>
      <c r="G7" s="1" t="s">
        <v>12</v>
      </c>
      <c r="H7" s="1" t="s">
        <v>349</v>
      </c>
      <c r="I7" s="1"/>
    </row>
    <row r="8" spans="1:9" x14ac:dyDescent="0.3">
      <c r="A8" s="65" t="s">
        <v>154</v>
      </c>
      <c r="B8" s="65" t="s">
        <v>182</v>
      </c>
      <c r="C8" s="83" t="s">
        <v>55</v>
      </c>
      <c r="D8" s="83" t="s">
        <v>111</v>
      </c>
      <c r="G8" s="1" t="s">
        <v>17</v>
      </c>
      <c r="H8" s="61">
        <v>6.1409999999999998E-3</v>
      </c>
      <c r="I8" s="1" t="s">
        <v>18</v>
      </c>
    </row>
    <row r="9" spans="1:9" x14ac:dyDescent="0.3">
      <c r="A9" s="65" t="s">
        <v>156</v>
      </c>
      <c r="B9" s="65">
        <v>1</v>
      </c>
      <c r="C9" s="2" t="s">
        <v>15</v>
      </c>
      <c r="D9" s="2"/>
      <c r="G9" s="1" t="s">
        <v>21</v>
      </c>
      <c r="H9" s="2">
        <v>90</v>
      </c>
      <c r="I9" s="1" t="s">
        <v>348</v>
      </c>
    </row>
    <row r="10" spans="1:9" x14ac:dyDescent="0.3">
      <c r="A10" s="65" t="s">
        <v>42</v>
      </c>
      <c r="B10" s="65">
        <v>1</v>
      </c>
      <c r="C10" s="1" t="s">
        <v>8</v>
      </c>
      <c r="D10" s="75"/>
    </row>
    <row r="11" spans="1:9" x14ac:dyDescent="0.3">
      <c r="A11" s="65" t="s">
        <v>180</v>
      </c>
      <c r="B11" s="65">
        <v>1.0000000000000001E-5</v>
      </c>
      <c r="C11" s="1"/>
      <c r="D11" s="75"/>
    </row>
    <row r="12" spans="1:9" x14ac:dyDescent="0.3">
      <c r="A12" s="65" t="s">
        <v>181</v>
      </c>
      <c r="B12" s="65">
        <v>1</v>
      </c>
      <c r="C12" s="1"/>
      <c r="D12" s="75"/>
      <c r="G12" s="63" t="s">
        <v>3</v>
      </c>
      <c r="H12" s="63" t="s">
        <v>4</v>
      </c>
      <c r="I12" s="63" t="s">
        <v>5</v>
      </c>
    </row>
    <row r="13" spans="1:9" x14ac:dyDescent="0.3">
      <c r="A13" s="65" t="s">
        <v>291</v>
      </c>
      <c r="B13" s="65" t="s">
        <v>85</v>
      </c>
      <c r="C13" s="1"/>
      <c r="D13" s="75"/>
      <c r="G13" s="1" t="s">
        <v>12</v>
      </c>
      <c r="H13" s="1" t="s">
        <v>13</v>
      </c>
      <c r="I13" s="1"/>
    </row>
    <row r="14" spans="1:9" x14ac:dyDescent="0.3">
      <c r="A14" s="65" t="s">
        <v>186</v>
      </c>
      <c r="B14" s="65">
        <v>0</v>
      </c>
      <c r="C14" s="1"/>
      <c r="D14" s="75"/>
      <c r="G14" s="1" t="s">
        <v>17</v>
      </c>
      <c r="H14" s="61">
        <v>6.1409999999999998E-3</v>
      </c>
      <c r="I14" s="1" t="s">
        <v>18</v>
      </c>
    </row>
    <row r="15" spans="1:9" x14ac:dyDescent="0.3">
      <c r="A15" s="65" t="s">
        <v>181</v>
      </c>
      <c r="B15" s="65">
        <v>0</v>
      </c>
      <c r="C15" s="1"/>
      <c r="D15" s="75"/>
      <c r="G15" s="1" t="s">
        <v>21</v>
      </c>
      <c r="H15" s="2" t="s">
        <v>338</v>
      </c>
      <c r="I15" s="1" t="s">
        <v>348</v>
      </c>
    </row>
    <row r="16" spans="1:9" x14ac:dyDescent="0.3">
      <c r="A16" s="65" t="s">
        <v>180</v>
      </c>
      <c r="B16" s="65">
        <v>9.9999999999999995E-7</v>
      </c>
      <c r="C16" s="1"/>
      <c r="D16" s="75"/>
      <c r="F16" s="62"/>
      <c r="G16" s="62"/>
    </row>
    <row r="17" spans="1:12" x14ac:dyDescent="0.3">
      <c r="A17" s="78" t="s">
        <v>347</v>
      </c>
      <c r="B17" s="77">
        <v>0</v>
      </c>
      <c r="C17" s="75"/>
      <c r="D17" s="75"/>
      <c r="F17" s="62"/>
      <c r="G17" s="62"/>
    </row>
    <row r="18" spans="1:12" x14ac:dyDescent="0.3">
      <c r="A18" s="2" t="s">
        <v>9</v>
      </c>
      <c r="B18" s="2">
        <f>26.5625*2</f>
        <v>53.125</v>
      </c>
      <c r="C18" s="2" t="s">
        <v>10</v>
      </c>
      <c r="D18" s="75"/>
      <c r="G18" s="4" t="s">
        <v>2</v>
      </c>
      <c r="H18" s="4"/>
      <c r="I18" s="4"/>
      <c r="K18" s="2" t="s">
        <v>39</v>
      </c>
      <c r="L18" s="58" t="s">
        <v>346</v>
      </c>
    </row>
    <row r="19" spans="1:12" ht="15" thickBot="1" x14ac:dyDescent="0.35">
      <c r="A19" s="65" t="s">
        <v>115</v>
      </c>
      <c r="B19" s="1" t="s">
        <v>345</v>
      </c>
      <c r="C19" s="2"/>
      <c r="D19" s="75"/>
      <c r="G19" s="63" t="s">
        <v>3</v>
      </c>
      <c r="H19" s="63" t="s">
        <v>4</v>
      </c>
      <c r="I19" s="63" t="s">
        <v>5</v>
      </c>
      <c r="K19" s="2" t="s">
        <v>46</v>
      </c>
      <c r="L19" s="82" t="s">
        <v>341</v>
      </c>
    </row>
    <row r="20" spans="1:12" ht="15" thickBot="1" x14ac:dyDescent="0.35">
      <c r="A20" s="1" t="s">
        <v>69</v>
      </c>
      <c r="B20" s="1">
        <v>1</v>
      </c>
      <c r="C20" s="75"/>
      <c r="D20" s="75"/>
      <c r="G20" s="1" t="s">
        <v>12</v>
      </c>
      <c r="H20" s="81" t="s">
        <v>339</v>
      </c>
      <c r="I20" s="1"/>
      <c r="K20" s="2" t="s">
        <v>52</v>
      </c>
      <c r="L20" s="80" t="s">
        <v>341</v>
      </c>
    </row>
    <row r="21" spans="1:12" x14ac:dyDescent="0.3">
      <c r="A21" s="77" t="s">
        <v>85</v>
      </c>
      <c r="B21" s="77">
        <v>1</v>
      </c>
      <c r="C21" s="75"/>
      <c r="D21" s="75"/>
      <c r="G21" s="1" t="s">
        <v>17</v>
      </c>
      <c r="H21" s="79">
        <v>6.228E-3</v>
      </c>
      <c r="I21" s="1" t="s">
        <v>18</v>
      </c>
      <c r="K21" s="2" t="s">
        <v>57</v>
      </c>
      <c r="L21" s="2" t="s">
        <v>341</v>
      </c>
    </row>
    <row r="22" spans="1:12" x14ac:dyDescent="0.3">
      <c r="A22" s="78" t="s">
        <v>283</v>
      </c>
      <c r="B22" s="77">
        <v>1</v>
      </c>
      <c r="C22" s="75"/>
      <c r="D22" s="75"/>
      <c r="G22" s="1" t="s">
        <v>21</v>
      </c>
      <c r="H22" s="2" t="s">
        <v>338</v>
      </c>
      <c r="I22" s="1" t="s">
        <v>23</v>
      </c>
      <c r="K22" s="2" t="s">
        <v>60</v>
      </c>
      <c r="L22" s="2" t="s">
        <v>341</v>
      </c>
    </row>
    <row r="23" spans="1:12" x14ac:dyDescent="0.3">
      <c r="A23" s="1" t="s">
        <v>21</v>
      </c>
      <c r="B23" s="1" t="s">
        <v>344</v>
      </c>
      <c r="C23" s="75"/>
      <c r="D23" s="75"/>
      <c r="K23" s="2" t="s">
        <v>63</v>
      </c>
      <c r="L23" s="3" t="s">
        <v>64</v>
      </c>
    </row>
    <row r="24" spans="1:12" x14ac:dyDescent="0.3">
      <c r="A24" s="2" t="s">
        <v>71</v>
      </c>
      <c r="B24" s="2" t="s">
        <v>343</v>
      </c>
      <c r="C24" s="2" t="s">
        <v>23</v>
      </c>
      <c r="D24" s="2" t="s">
        <v>342</v>
      </c>
      <c r="G24" s="69" t="s">
        <v>46</v>
      </c>
      <c r="H24" s="69" t="s">
        <v>341</v>
      </c>
      <c r="I24" s="69" t="s">
        <v>48</v>
      </c>
      <c r="J24" s="69" t="s">
        <v>49</v>
      </c>
    </row>
    <row r="25" spans="1:12" x14ac:dyDescent="0.3">
      <c r="A25" s="68" t="s">
        <v>295</v>
      </c>
      <c r="B25" s="1">
        <v>1</v>
      </c>
      <c r="C25" s="1" t="s">
        <v>8</v>
      </c>
      <c r="D25" s="75"/>
      <c r="G25" s="69" t="s">
        <v>52</v>
      </c>
      <c r="H25" s="69" t="s">
        <v>341</v>
      </c>
      <c r="I25" s="69" t="s">
        <v>48</v>
      </c>
      <c r="J25" s="69" t="s">
        <v>49</v>
      </c>
    </row>
    <row r="26" spans="1:12" x14ac:dyDescent="0.3">
      <c r="A26" s="68" t="s">
        <v>297</v>
      </c>
      <c r="B26" s="1">
        <v>0</v>
      </c>
      <c r="C26" s="1" t="s">
        <v>8</v>
      </c>
      <c r="D26" s="75"/>
      <c r="G26" s="69" t="s">
        <v>57</v>
      </c>
      <c r="H26" s="69" t="s">
        <v>341</v>
      </c>
      <c r="I26" s="69" t="s">
        <v>48</v>
      </c>
      <c r="J26" s="69" t="s">
        <v>49</v>
      </c>
    </row>
    <row r="27" spans="1:12" x14ac:dyDescent="0.3">
      <c r="A27" s="68" t="s">
        <v>293</v>
      </c>
      <c r="B27" s="1">
        <v>1</v>
      </c>
      <c r="C27" s="1" t="s">
        <v>8</v>
      </c>
      <c r="D27" s="75"/>
      <c r="G27" s="69" t="s">
        <v>60</v>
      </c>
      <c r="H27" s="69" t="s">
        <v>341</v>
      </c>
      <c r="I27" s="69" t="s">
        <v>48</v>
      </c>
      <c r="J27" s="69" t="s">
        <v>49</v>
      </c>
    </row>
    <row r="28" spans="1:12" x14ac:dyDescent="0.3">
      <c r="A28" s="68" t="s">
        <v>340</v>
      </c>
      <c r="B28" s="1">
        <v>1</v>
      </c>
      <c r="C28" s="1" t="s">
        <v>8</v>
      </c>
      <c r="D28" s="75"/>
      <c r="G28" s="62"/>
    </row>
    <row r="29" spans="1:12" x14ac:dyDescent="0.3">
      <c r="A29" s="1" t="s">
        <v>179</v>
      </c>
      <c r="B29" s="76">
        <v>1.0000000000000001E-5</v>
      </c>
      <c r="C29" s="1"/>
      <c r="D29" s="75"/>
      <c r="G29" s="62"/>
    </row>
    <row r="30" spans="1:12" x14ac:dyDescent="0.3">
      <c r="A30" s="59" t="s">
        <v>162</v>
      </c>
      <c r="B30" s="58">
        <v>0.01</v>
      </c>
      <c r="C30" s="1"/>
      <c r="D30" s="1"/>
      <c r="G30" s="74" t="s">
        <v>2</v>
      </c>
      <c r="H30" s="74"/>
      <c r="I30" s="74"/>
    </row>
    <row r="31" spans="1:12" ht="15" thickBot="1" x14ac:dyDescent="0.35">
      <c r="A31" s="59" t="s">
        <v>161</v>
      </c>
      <c r="B31" s="58">
        <v>0.7</v>
      </c>
      <c r="C31" s="1"/>
      <c r="D31" s="1"/>
      <c r="G31" s="72" t="s">
        <v>3</v>
      </c>
      <c r="H31" s="73" t="s">
        <v>4</v>
      </c>
      <c r="I31" s="72" t="s">
        <v>5</v>
      </c>
    </row>
    <row r="32" spans="1:12" ht="29.4" thickBot="1" x14ac:dyDescent="0.35">
      <c r="A32" s="59" t="s">
        <v>160</v>
      </c>
      <c r="B32" s="58">
        <v>0.3</v>
      </c>
      <c r="C32" s="1"/>
      <c r="D32" s="1"/>
      <c r="G32" s="69" t="s">
        <v>12</v>
      </c>
      <c r="H32" s="71" t="s">
        <v>339</v>
      </c>
      <c r="I32" s="69"/>
    </row>
    <row r="33" spans="1:10" x14ac:dyDescent="0.3">
      <c r="A33" s="59" t="s">
        <v>159</v>
      </c>
      <c r="B33" s="58">
        <v>0.3</v>
      </c>
      <c r="C33" s="1"/>
      <c r="D33" s="1"/>
      <c r="G33" s="69" t="s">
        <v>17</v>
      </c>
      <c r="H33" s="70">
        <v>6.228E-3</v>
      </c>
      <c r="I33" s="69" t="s">
        <v>18</v>
      </c>
    </row>
    <row r="34" spans="1:10" x14ac:dyDescent="0.3">
      <c r="A34" s="59" t="s">
        <v>158</v>
      </c>
      <c r="B34" s="58">
        <v>0.125</v>
      </c>
      <c r="C34" s="1"/>
      <c r="D34" s="1"/>
      <c r="G34" s="69" t="s">
        <v>21</v>
      </c>
      <c r="H34" s="69" t="s">
        <v>338</v>
      </c>
      <c r="I34" s="69" t="s">
        <v>23</v>
      </c>
    </row>
    <row r="35" spans="1:10" x14ac:dyDescent="0.3">
      <c r="A35" s="66" t="s">
        <v>337</v>
      </c>
      <c r="B35" s="67">
        <v>0</v>
      </c>
      <c r="C35" s="66"/>
      <c r="D35" s="66" t="s">
        <v>336</v>
      </c>
    </row>
    <row r="36" spans="1:10" x14ac:dyDescent="0.3">
      <c r="A36" s="2" t="s">
        <v>135</v>
      </c>
      <c r="B36" s="65">
        <v>0.2</v>
      </c>
      <c r="C36" s="2"/>
      <c r="D36" s="2"/>
    </row>
    <row r="37" spans="1:10" x14ac:dyDescent="0.3">
      <c r="A37" s="68" t="s">
        <v>296</v>
      </c>
      <c r="B37" s="1">
        <v>0</v>
      </c>
      <c r="C37" s="1" t="s">
        <v>8</v>
      </c>
      <c r="G37" s="2" t="s">
        <v>46</v>
      </c>
      <c r="H37" s="2" t="s">
        <v>335</v>
      </c>
      <c r="I37" s="2" t="s">
        <v>48</v>
      </c>
      <c r="J37" s="2" t="s">
        <v>49</v>
      </c>
    </row>
    <row r="38" spans="1:10" x14ac:dyDescent="0.3">
      <c r="A38" s="66" t="s">
        <v>178</v>
      </c>
      <c r="B38" s="67">
        <v>1</v>
      </c>
      <c r="C38" s="66"/>
      <c r="G38" s="2" t="s">
        <v>52</v>
      </c>
      <c r="H38" s="2" t="s">
        <v>335</v>
      </c>
      <c r="I38" s="2" t="s">
        <v>48</v>
      </c>
      <c r="J38" s="2" t="s">
        <v>49</v>
      </c>
    </row>
    <row r="39" spans="1:10" x14ac:dyDescent="0.3">
      <c r="G39" s="2" t="s">
        <v>57</v>
      </c>
      <c r="H39" s="2" t="s">
        <v>335</v>
      </c>
      <c r="I39" s="2" t="s">
        <v>48</v>
      </c>
      <c r="J39" s="2" t="s">
        <v>49</v>
      </c>
    </row>
    <row r="40" spans="1:10" x14ac:dyDescent="0.3">
      <c r="A40" s="59" t="s">
        <v>157</v>
      </c>
      <c r="B40" s="58">
        <v>0</v>
      </c>
      <c r="C40" s="1"/>
      <c r="D40" s="1"/>
      <c r="G40" s="2" t="s">
        <v>60</v>
      </c>
      <c r="H40" s="2" t="s">
        <v>335</v>
      </c>
      <c r="I40" s="2" t="s">
        <v>48</v>
      </c>
      <c r="J40" s="2" t="s">
        <v>49</v>
      </c>
    </row>
    <row r="41" spans="1:10" x14ac:dyDescent="0.3">
      <c r="E41" s="62"/>
    </row>
    <row r="42" spans="1:10" x14ac:dyDescent="0.3">
      <c r="A42" s="2" t="s">
        <v>120</v>
      </c>
      <c r="B42" s="64" t="s">
        <v>334</v>
      </c>
      <c r="C42" s="2"/>
      <c r="D42" s="2" t="s">
        <v>111</v>
      </c>
      <c r="E42" s="62"/>
      <c r="G42" s="4" t="s">
        <v>2</v>
      </c>
      <c r="H42" s="4"/>
      <c r="I42" s="4"/>
    </row>
    <row r="43" spans="1:10" x14ac:dyDescent="0.3">
      <c r="A43" s="65" t="s">
        <v>166</v>
      </c>
      <c r="B43" s="64" t="s">
        <v>334</v>
      </c>
      <c r="C43" s="2"/>
      <c r="D43" s="2" t="s">
        <v>111</v>
      </c>
      <c r="E43" s="62"/>
      <c r="G43" s="63" t="s">
        <v>3</v>
      </c>
      <c r="H43" s="63" t="s">
        <v>4</v>
      </c>
      <c r="I43" s="63" t="s">
        <v>5</v>
      </c>
    </row>
    <row r="44" spans="1:10" x14ac:dyDescent="0.3">
      <c r="E44" s="62"/>
      <c r="G44" s="1" t="s">
        <v>12</v>
      </c>
      <c r="H44" s="1" t="s">
        <v>13</v>
      </c>
      <c r="I44" s="1"/>
    </row>
    <row r="45" spans="1:10" x14ac:dyDescent="0.3">
      <c r="E45" s="62"/>
      <c r="G45" s="1" t="s">
        <v>17</v>
      </c>
      <c r="H45" s="61">
        <v>6.1409999999999998E-3</v>
      </c>
      <c r="I45" s="1" t="s">
        <v>18</v>
      </c>
    </row>
    <row r="46" spans="1:10" x14ac:dyDescent="0.3">
      <c r="G46" s="1" t="s">
        <v>21</v>
      </c>
      <c r="H46" s="2" t="s">
        <v>22</v>
      </c>
      <c r="I46" s="1" t="s">
        <v>23</v>
      </c>
    </row>
    <row r="47" spans="1:10" x14ac:dyDescent="0.3">
      <c r="B47" s="1" t="s">
        <v>164</v>
      </c>
      <c r="C47" s="60">
        <v>0</v>
      </c>
      <c r="D47" s="1" t="s">
        <v>127</v>
      </c>
      <c r="E47" s="1"/>
    </row>
    <row r="48" spans="1:10" x14ac:dyDescent="0.3">
      <c r="B48" s="1" t="s">
        <v>163</v>
      </c>
      <c r="C48" s="58">
        <v>0</v>
      </c>
      <c r="D48" s="1" t="s">
        <v>127</v>
      </c>
      <c r="E48" s="1"/>
    </row>
    <row r="49" spans="1:10" x14ac:dyDescent="0.3">
      <c r="B49" s="59" t="s">
        <v>162</v>
      </c>
      <c r="C49" s="58">
        <v>0</v>
      </c>
      <c r="D49" s="1"/>
      <c r="E49" s="1"/>
      <c r="G49" s="2" t="s">
        <v>333</v>
      </c>
      <c r="H49" s="2">
        <v>0.5</v>
      </c>
      <c r="I49" s="2" t="s">
        <v>105</v>
      </c>
    </row>
    <row r="50" spans="1:10" x14ac:dyDescent="0.3">
      <c r="B50" s="59" t="s">
        <v>161</v>
      </c>
      <c r="C50" s="58">
        <v>0.7</v>
      </c>
      <c r="D50" s="1"/>
      <c r="E50" s="1"/>
      <c r="G50" s="2" t="s">
        <v>332</v>
      </c>
      <c r="H50" s="2" t="s">
        <v>167</v>
      </c>
      <c r="I50" s="2" t="s">
        <v>111</v>
      </c>
      <c r="J50" t="s">
        <v>331</v>
      </c>
    </row>
    <row r="51" spans="1:10" x14ac:dyDescent="0.3">
      <c r="B51" s="59" t="s">
        <v>160</v>
      </c>
      <c r="C51" s="58">
        <v>0.3</v>
      </c>
      <c r="D51" s="1"/>
      <c r="E51" s="1"/>
      <c r="G51" s="2" t="s">
        <v>330</v>
      </c>
      <c r="H51" s="2" t="s">
        <v>329</v>
      </c>
      <c r="I51" s="2" t="s">
        <v>111</v>
      </c>
      <c r="J51" t="s">
        <v>328</v>
      </c>
    </row>
    <row r="52" spans="1:10" x14ac:dyDescent="0.3">
      <c r="B52" s="59" t="s">
        <v>159</v>
      </c>
      <c r="C52" s="58">
        <v>0.3</v>
      </c>
      <c r="D52" s="1"/>
      <c r="E52" s="1"/>
      <c r="G52" s="2" t="s">
        <v>327</v>
      </c>
      <c r="H52" s="2" t="s">
        <v>326</v>
      </c>
      <c r="I52" s="2" t="s">
        <v>111</v>
      </c>
      <c r="J52" t="s">
        <v>325</v>
      </c>
    </row>
    <row r="53" spans="1:10" x14ac:dyDescent="0.3">
      <c r="B53" s="59" t="s">
        <v>158</v>
      </c>
      <c r="C53" s="58">
        <v>0.125</v>
      </c>
      <c r="D53" s="1"/>
      <c r="E53" s="1"/>
      <c r="G53" s="2" t="s">
        <v>324</v>
      </c>
      <c r="H53" s="2" t="s">
        <v>323</v>
      </c>
      <c r="I53" s="2" t="s">
        <v>111</v>
      </c>
      <c r="J53" t="s">
        <v>322</v>
      </c>
    </row>
    <row r="54" spans="1:10" x14ac:dyDescent="0.3">
      <c r="B54" s="59" t="s">
        <v>157</v>
      </c>
      <c r="C54" s="58">
        <v>0</v>
      </c>
      <c r="D54" s="1"/>
      <c r="E54" s="1"/>
    </row>
    <row r="56" spans="1:10" x14ac:dyDescent="0.3">
      <c r="B56" s="1" t="s">
        <v>304</v>
      </c>
      <c r="C56" s="1">
        <v>1</v>
      </c>
      <c r="D56" s="1" t="s">
        <v>321</v>
      </c>
    </row>
    <row r="60" spans="1:10" x14ac:dyDescent="0.3">
      <c r="A60" s="56" t="s">
        <v>139</v>
      </c>
      <c r="B60" s="57">
        <v>0.85</v>
      </c>
      <c r="C60" s="56"/>
      <c r="D60" s="55"/>
    </row>
    <row r="61" spans="1:10" x14ac:dyDescent="0.3">
      <c r="A61" s="56" t="s">
        <v>142</v>
      </c>
      <c r="B61" s="57" t="s">
        <v>136</v>
      </c>
      <c r="C61" s="56"/>
      <c r="D61" s="55"/>
    </row>
    <row r="64" spans="1:10" x14ac:dyDescent="0.3">
      <c r="A64" s="52"/>
      <c r="B64" s="52"/>
      <c r="C64" s="52"/>
    </row>
    <row r="65" spans="1:3" x14ac:dyDescent="0.3">
      <c r="A65" s="54" t="s">
        <v>320</v>
      </c>
      <c r="B65" s="51">
        <v>0.4</v>
      </c>
      <c r="C65" s="50" t="s">
        <v>317</v>
      </c>
    </row>
    <row r="66" spans="1:3" x14ac:dyDescent="0.3">
      <c r="A66" s="53" t="s">
        <v>319</v>
      </c>
      <c r="B66" s="51" t="s">
        <v>318</v>
      </c>
      <c r="C66" s="50" t="s">
        <v>315</v>
      </c>
    </row>
    <row r="67" spans="1:3" x14ac:dyDescent="0.3">
      <c r="A67" s="52"/>
      <c r="B67" s="51">
        <v>-0.04</v>
      </c>
      <c r="C67" s="50" t="s">
        <v>317</v>
      </c>
    </row>
    <row r="68" spans="1:3" x14ac:dyDescent="0.3">
      <c r="A68" s="52"/>
      <c r="B68" s="51" t="s">
        <v>316</v>
      </c>
      <c r="C68" s="50" t="s">
        <v>315</v>
      </c>
    </row>
    <row r="72" spans="1:3" x14ac:dyDescent="0.3">
      <c r="A72" s="48" t="s">
        <v>39</v>
      </c>
      <c r="B72" s="49" t="s">
        <v>314</v>
      </c>
    </row>
    <row r="73" spans="1:3" x14ac:dyDescent="0.3">
      <c r="A73" s="48" t="s">
        <v>46</v>
      </c>
      <c r="B73" s="47" t="s">
        <v>313</v>
      </c>
    </row>
    <row r="74" spans="1:3" x14ac:dyDescent="0.3">
      <c r="A74" s="48" t="s">
        <v>52</v>
      </c>
      <c r="B74" s="47" t="s">
        <v>312</v>
      </c>
    </row>
    <row r="75" spans="1:3" x14ac:dyDescent="0.3">
      <c r="A75" s="48" t="s">
        <v>57</v>
      </c>
      <c r="B75" s="47" t="s">
        <v>313</v>
      </c>
    </row>
    <row r="76" spans="1:3" x14ac:dyDescent="0.3">
      <c r="A76" s="48" t="s">
        <v>60</v>
      </c>
      <c r="B76" s="47" t="s">
        <v>312</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A9F7D941-858D-4DDB-BD2D-5E391FCCB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purl.oclc.org/ooxml/officeDocument/customXml" ds:itemID="{50886996-BB7B-445D-80AA-74B054738DA2}">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 CA at Tp1a</dc:title>
  <dc:creator>Ken Young;Adee Ran;Mellitz, Richard</dc:creator>
  <cp:keywords>COM;CA;CR</cp:keywords>
  <cp:lastModifiedBy>Richard Mellitz</cp:lastModifiedBy>
  <dcterms:created xsi:type="dcterms:W3CDTF">2012-07-16T17:45:40Z</dcterms:created>
  <dcterms:modified xsi:type="dcterms:W3CDTF">2022-10-26T15:44:30Z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