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Documents\Projects\Ansys_21R1\OSFP_200G\100721_ZigZag_Variants\COM_120G_Rev3p4\P8023p3df_Release_020322\"/>
    </mc:Choice>
  </mc:AlternateContent>
  <xr:revisionPtr revIDLastSave="0" documentId="13_ncr:1_{D5593DCF-E75F-430A-B9F6-BD2D9B246E68}" xr6:coauthVersionLast="47" xr6:coauthVersionMax="47" xr10:uidLastSave="{00000000-0000-0000-0000-000000000000}"/>
  <bookViews>
    <workbookView xWindow="28680" yWindow="-120" windowWidth="29040" windowHeight="15840" tabRatio="702" xr2:uid="{00000000-000D-0000-FFFF-FFFF00000000}"/>
  </bookViews>
  <sheets>
    <sheet name="COM_Settings" sheetId="1" r:id="rId1"/>
    <sheet name="COM Keywords PMD" sheetId="2" r:id="rId2"/>
    <sheet name="COM other keywords" sheetId="3" r:id="rId3"/>
    <sheet name="COM output variables" sheetId="4" r:id="rId4"/>
    <sheet name="OP" sheetId="5" r:id="rId5"/>
    <sheet name="param" sheetId="6" r:id="rId6"/>
    <sheet name="scratchpad" sheetId="7" r:id="rId7"/>
  </sheets>
  <definedNames>
    <definedName name="_xlnm._FilterDatabase" localSheetId="2" hidden="1">'COM other keywords'!$A$1:$C$43</definedName>
    <definedName name="_xlnm._FilterDatabase" localSheetId="3" hidden="1">'COM output variables'!$A$1:$B$78</definedName>
    <definedName name="_xlnm._FilterDatabase" localSheetId="4" hidden="1">OP!$A$1:$B$65</definedName>
    <definedName name="scale">COM_Settings!$M$23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B3" i="1"/>
  <c r="B40" i="1" l="1"/>
  <c r="K10" i="1"/>
  <c r="B38" i="1"/>
  <c r="B39" i="1" s="1"/>
  <c r="B42" i="1" l="1"/>
  <c r="B44" i="2" l="1"/>
  <c r="B18" i="7"/>
  <c r="K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Richard Mellitz</author>
  </authors>
  <commentList>
    <comment ref="F2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Mellitz, Richard:
</t>
        </r>
      </text>
    </comment>
    <comment ref="A3" authorId="0" shapeId="0" xr:uid="{00000000-0006-0000-0000-000002000000}">
      <text>
        <r>
          <rPr>
            <sz val="9"/>
            <color indexed="81"/>
            <rFont val="Tahoma"/>
            <family val="2"/>
          </rPr>
          <t>Rich Mellitz:
ignored if called calling is extermal. Get this from external program</t>
        </r>
      </text>
    </comment>
    <comment ref="F4" authorId="0" shapeId="0" xr:uid="{00000000-0006-0000-0000-000003000000}">
      <text>
        <r>
          <rPr>
            <sz val="9"/>
            <color indexed="81"/>
            <rFont val="Tahoma"/>
            <family val="2"/>
          </rPr>
          <t>Mellitz, Richard:
Enables the writing of the output parameters in a CSV file n the report directory</t>
        </r>
      </text>
    </comment>
    <comment ref="F5" authorId="0" shapeId="0" xr:uid="{00000000-0006-0000-0000-000004000000}">
      <text>
        <r>
          <rPr>
            <sz val="9"/>
            <color indexed="81"/>
            <rFont val="Tahoma"/>
            <family val="2"/>
          </rPr>
          <t>Mellitz, Richard:
Directory where results are written</t>
        </r>
      </text>
    </comment>
    <comment ref="F7" authorId="0" shapeId="0" xr:uid="{00000000-0006-0000-0000-000005000000}">
      <text>
        <r>
          <rPr>
            <sz val="9"/>
            <color indexed="81"/>
            <rFont val="Tahoma"/>
            <family val="2"/>
          </rPr>
          <t>Young, Kenneth:
This is the [TX|RX] port order of the sNp file.
CURRENTLY THIS LINE HAS TO BE ENTERED MANUALLY
s4p example: [1 2 3 4] or [1 3 2 4]
                      TX | RX       TX | RX
s12p example: [1 2 3 4 5 6 7 8 9 10 11 12] or [1 3 5 7 9 11 2 4 6 8 10 12] 
                              TX      |        RX                        TX      |        RX</t>
        </r>
      </text>
    </comment>
    <comment ref="A9" authorId="0" shapeId="0" xr:uid="{00000000-0006-0000-0000-000006000000}">
      <text>
        <r>
          <rPr>
            <sz val="9"/>
            <color indexed="81"/>
            <rFont val="Tahoma"/>
            <family val="2"/>
          </rPr>
          <t>Adee Ran:
z_p test cases to run</t>
        </r>
      </text>
    </comment>
    <comment ref="F9" authorId="0" shapeId="0" xr:uid="{00000000-0006-0000-0000-000007000000}">
      <text>
        <r>
          <rPr>
            <sz val="9"/>
            <color indexed="81"/>
            <rFont val="Tahoma"/>
            <family val="2"/>
          </rPr>
          <t>Richard Mellitz:
bar chart  = 0
bath tub=1</t>
        </r>
      </text>
    </comment>
    <comment ref="A10" authorId="0" shapeId="0" xr:uid="{00000000-0006-0000-0000-000008000000}">
      <text>
        <r>
          <rPr>
            <sz val="9"/>
            <color indexed="81"/>
            <rFont val="Tahoma"/>
            <family val="2"/>
          </rPr>
          <t>Adee Ran:
Thru TX package trace length</t>
        </r>
      </text>
    </comment>
    <comment ref="A11" authorId="0" shapeId="0" xr:uid="{00000000-0006-0000-0000-000009000000}">
      <text>
        <r>
          <rPr>
            <sz val="9"/>
            <color indexed="81"/>
            <rFont val="Tahoma"/>
            <family val="2"/>
          </rPr>
          <t>Adee Ran:
NEXT TX package trace length</t>
        </r>
      </text>
    </comment>
    <comment ref="A12" authorId="0" shapeId="0" xr:uid="{00000000-0006-0000-0000-00000A000000}">
      <text>
        <r>
          <rPr>
            <sz val="9"/>
            <color indexed="81"/>
            <rFont val="Tahoma"/>
            <family val="2"/>
          </rPr>
          <t>Adee Ran:
NEXT TX package trace length</t>
        </r>
      </text>
    </comment>
    <comment ref="A13" authorId="0" shapeId="0" xr:uid="{00000000-0006-0000-0000-00000B000000}">
      <text>
        <r>
          <rPr>
            <sz val="9"/>
            <color indexed="81"/>
            <rFont val="Tahoma"/>
            <family val="2"/>
          </rPr>
          <t>Adee Ran:
Victim RX package trace length</t>
        </r>
      </text>
    </comment>
    <comment ref="A14" authorId="0" shapeId="0" xr:uid="{00000000-0006-0000-0000-00000C000000}">
      <text>
        <r>
          <rPr>
            <sz val="9"/>
            <color indexed="81"/>
            <rFont val="Tahoma"/>
            <family val="2"/>
          </rPr>
          <t>Adee Ran:
single-ended package capacitance at package-to-board interface</t>
        </r>
      </text>
    </comment>
    <comment ref="H15" authorId="1" shapeId="0" xr:uid="{00000000-0006-0000-0000-00000D000000}">
      <text>
        <r>
          <rPr>
            <b/>
            <sz val="9"/>
            <color indexed="81"/>
            <rFont val="Tahoma"/>
            <charset val="1"/>
          </rPr>
          <t>Richard Mellitz:</t>
        </r>
        <r>
          <rPr>
            <sz val="9"/>
            <color indexed="81"/>
            <rFont val="Tahoma"/>
            <charset val="1"/>
          </rPr>
          <t xml:space="preserve">
if set to non zero then FOM optimization will use this value as EH min</t>
        </r>
      </text>
    </comment>
    <comment ref="F16" authorId="0" shapeId="0" xr:uid="{00000000-0006-0000-0000-00000E000000}">
      <text>
        <r>
          <rPr>
            <sz val="9"/>
            <color indexed="81"/>
            <rFont val="Tahoma"/>
            <family val="2"/>
          </rPr>
          <t>Richard Mellitz:
Target Detector Error Ratio</t>
        </r>
      </text>
    </comment>
    <comment ref="A17" authorId="0" shapeId="0" xr:uid="{00000000-0006-0000-0000-00000F000000}">
      <text>
        <r>
          <rPr>
            <sz val="9"/>
            <color indexed="81"/>
            <rFont val="Tahoma"/>
            <family val="2"/>
          </rPr>
          <t>Richard Mellitz:
Transmitter differential peak output voltage, Victim</t>
        </r>
      </text>
    </comment>
    <comment ref="A18" authorId="0" shapeId="0" xr:uid="{00000000-0006-0000-0000-000010000000}">
      <text>
        <r>
          <rPr>
            <sz val="9"/>
            <color indexed="81"/>
            <rFont val="Tahoma"/>
            <family val="2"/>
          </rPr>
          <t>Richard Mellitz:
Transmitter differential peak output voltage, far-end agressor</t>
        </r>
      </text>
    </comment>
    <comment ref="F18" authorId="0" shapeId="0" xr:uid="{00000000-0006-0000-0000-000011000000}">
      <text>
        <r>
          <rPr>
            <sz val="9"/>
            <color indexed="81"/>
            <rFont val="Tahoma"/>
            <family val="2"/>
          </rPr>
          <t>Richard Mellitz:
forces gaussian tx risetime</t>
        </r>
      </text>
    </comment>
    <comment ref="A19" authorId="0" shapeId="0" xr:uid="{00000000-0006-0000-0000-000012000000}">
      <text>
        <r>
          <rPr>
            <sz val="9"/>
            <color indexed="81"/>
            <rFont val="Tahoma"/>
            <family val="2"/>
          </rPr>
          <t>Richard Mellitz:
Transmitter differential peak output voltage, near-end aggressor</t>
        </r>
      </text>
    </comment>
    <comment ref="A20" authorId="0" shapeId="0" xr:uid="{00000000-0006-0000-0000-000013000000}">
      <text>
        <r>
          <rPr>
            <sz val="9"/>
            <color indexed="81"/>
            <rFont val="Tahoma"/>
            <family val="2"/>
          </rPr>
          <t>Richard Mellitz:
Number of signal levels</t>
        </r>
      </text>
    </comment>
    <comment ref="A21" authorId="0" shapeId="0" xr:uid="{00000000-0006-0000-0000-000014000000}">
      <text>
        <r>
          <rPr>
            <sz val="9"/>
            <color indexed="81"/>
            <rFont val="Tahoma"/>
            <family val="2"/>
          </rPr>
          <t>Adee Ran:
Samples per UI</t>
        </r>
      </text>
    </comment>
    <comment ref="F25" authorId="0" shapeId="0" xr:uid="{00000000-0006-0000-0000-000015000000}">
      <text>
        <r>
          <rPr>
            <sz val="9"/>
            <color indexed="81"/>
            <rFont val="Tahoma"/>
            <family val="2"/>
          </rPr>
          <t>Richard Mellitz:
invokes pulse TDR</t>
        </r>
      </text>
    </comment>
    <comment ref="A26" authorId="0" shapeId="0" xr:uid="{00000000-0006-0000-0000-000016000000}">
      <text>
        <r>
          <rPr>
            <sz val="9"/>
            <color indexed="81"/>
            <rFont val="Tahoma"/>
            <family val="2"/>
          </rPr>
          <t>Rich Mellitz:
Receiver bandwidth scaled to fb. Basiclly a Bessel-Thompsen filter</t>
        </r>
      </text>
    </comment>
    <comment ref="A27" authorId="0" shapeId="0" xr:uid="{00000000-0006-0000-0000-000017000000}">
      <text>
        <r>
          <rPr>
            <sz val="9"/>
            <color indexed="81"/>
            <rFont val="Tahoma"/>
            <family val="2"/>
          </rPr>
          <t>Adee Ran:
Transmitter equalizer, minimum cursor coefficient</t>
        </r>
      </text>
    </comment>
    <comment ref="A28" authorId="0" shapeId="0" xr:uid="{00000000-0006-0000-0000-000018000000}">
      <text>
        <r>
          <rPr>
            <sz val="9"/>
            <color indexed="81"/>
            <rFont val="Tahoma"/>
            <family val="2"/>
          </rPr>
          <t>Adee Ran:
Transmitter equalizer, pre-cursor coefficient possible values</t>
        </r>
      </text>
    </comment>
    <comment ref="A31" authorId="0" shapeId="0" xr:uid="{00000000-0006-0000-0000-000019000000}">
      <text>
        <r>
          <rPr>
            <sz val="9"/>
            <color indexed="81"/>
            <rFont val="Tahoma"/>
            <family val="2"/>
          </rPr>
          <t>Adee Ran:
Transmitter equalizer, post-cursor coefficient possible values</t>
        </r>
      </text>
    </comment>
    <comment ref="F31" authorId="0" shapeId="0" xr:uid="{00000000-0006-0000-0000-00001A000000}">
      <text>
        <r>
          <rPr>
            <sz val="9"/>
            <color indexed="81"/>
            <rFont val="Tahoma"/>
            <family val="2"/>
          </rPr>
          <t xml:space="preserve">Richard Mellitz:
twice fixture delay can be determine with TDR
</t>
        </r>
      </text>
    </comment>
    <comment ref="A32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Richard Mellitz:
Decision feedback equalizer (DFE) length
</t>
        </r>
      </text>
    </comment>
    <comment ref="A33" authorId="0" shapeId="0" xr:uid="{00000000-0006-0000-0000-00001C000000}">
      <text>
        <r>
          <rPr>
            <sz val="9"/>
            <color indexed="81"/>
            <rFont val="Tahoma"/>
            <family val="2"/>
          </rPr>
          <t>Adee Ran:
DFE magnitude limit, first coefficient
(ignored if Nb=0)</t>
        </r>
      </text>
    </comment>
    <comment ref="A34" authorId="0" shapeId="0" xr:uid="{00000000-0006-0000-0000-00001D000000}">
      <text>
        <r>
          <rPr>
            <sz val="9"/>
            <color indexed="81"/>
            <rFont val="Tahoma"/>
            <family val="2"/>
          </rPr>
          <t>Richard Mellitz:
DFE magnitude limit, second coefficient and on (ignored if Nb&lt;2)</t>
        </r>
      </text>
    </comment>
    <comment ref="D34" authorId="0" shapeId="0" xr:uid="{00000000-0006-0000-0000-00001E000000}">
      <text>
        <r>
          <rPr>
            <sz val="9"/>
            <color indexed="81"/>
            <rFont val="Tahoma"/>
            <family val="2"/>
          </rPr>
          <t>Richard Mellitz:
DFE magnitude limit, second coefficient and on (ignored if Nb&lt;2)</t>
        </r>
      </text>
    </comment>
    <comment ref="A35" authorId="0" shapeId="0" xr:uid="{00000000-0006-0000-0000-00001F000000}">
      <text>
        <r>
          <rPr>
            <sz val="9"/>
            <color indexed="81"/>
            <rFont val="Tahoma"/>
            <family val="2"/>
          </rPr>
          <t>Adee Ran:
DFE magnitude limit, first coefficient
(ignored if Nb=0)</t>
        </r>
      </text>
    </comment>
    <comment ref="A36" authorId="0" shapeId="0" xr:uid="{00000000-0006-0000-0000-000020000000}">
      <text>
        <r>
          <rPr>
            <sz val="9"/>
            <color indexed="81"/>
            <rFont val="Tahoma"/>
            <family val="2"/>
          </rPr>
          <t>Richard Mellitz:
DFE magnitude limit, second coefficient and on (ignored if Nb&lt;2)</t>
        </r>
      </text>
    </comment>
    <comment ref="D36" authorId="0" shapeId="0" xr:uid="{00000000-0006-0000-0000-000021000000}">
      <text>
        <r>
          <rPr>
            <sz val="9"/>
            <color indexed="81"/>
            <rFont val="Tahoma"/>
            <family val="2"/>
          </rPr>
          <t>Richard Mellitz:
DFE magnitude limit, second coefficient and on (ignored if Nb&lt;2)</t>
        </r>
      </text>
    </comment>
    <comment ref="A37" authorId="0" shapeId="0" xr:uid="{00000000-0006-0000-0000-000022000000}">
      <text>
        <r>
          <rPr>
            <sz val="9"/>
            <color indexed="81"/>
            <rFont val="Tahoma"/>
            <family val="2"/>
          </rPr>
          <t>Richard Mellitz:
Continuous time filter,  DC gain - possible values</t>
        </r>
      </text>
    </comment>
    <comment ref="F37" authorId="0" shapeId="0" xr:uid="{00000000-0006-0000-0000-000023000000}">
      <text>
        <r>
          <rPr>
            <sz val="9"/>
            <color indexed="81"/>
            <rFont val="Tahoma"/>
            <family val="2"/>
          </rPr>
          <t>Richard Mellitz:
noise source iteration step for Rx calibraion</t>
        </r>
      </text>
    </comment>
    <comment ref="A38" authorId="0" shapeId="0" xr:uid="{00000000-0006-0000-0000-000024000000}">
      <text>
        <r>
          <rPr>
            <sz val="9"/>
            <color indexed="81"/>
            <rFont val="Tahoma"/>
            <family val="2"/>
          </rPr>
          <t>Adee Ran:
Continuous time filter, zero frequency - values matching g_DC values or a single value</t>
        </r>
      </text>
    </comment>
    <comment ref="A39" authorId="0" shapeId="0" xr:uid="{00000000-0006-0000-0000-000025000000}">
      <text>
        <r>
          <rPr>
            <sz val="9"/>
            <color indexed="81"/>
            <rFont val="Tahoma"/>
            <family val="2"/>
          </rPr>
          <t>Adee Ran:
Continuous time filter, first pole frequency - values matching g_DC values or a single value</t>
        </r>
      </text>
    </comment>
    <comment ref="F39" authorId="0" shapeId="0" xr:uid="{00000000-0006-0000-0000-000026000000}">
      <text>
        <r>
          <rPr>
            <sz val="9"/>
            <color indexed="81"/>
            <rFont val="Tahoma"/>
            <family val="2"/>
          </rPr>
          <t>Adee Ran:
Random jitter RMS ((modeled as ERJ  in subclause 92.8.3.8.2)</t>
        </r>
      </text>
    </comment>
    <comment ref="A40" authorId="0" shapeId="0" xr:uid="{00000000-0006-0000-0000-000027000000}">
      <text>
        <r>
          <rPr>
            <sz val="9"/>
            <color indexed="81"/>
            <rFont val="Tahoma"/>
            <family val="2"/>
          </rPr>
          <t>Adee Ran:
Continuous time filter, second pole frequency - values matching g_DC values or a single value</t>
        </r>
      </text>
    </comment>
    <comment ref="F40" authorId="0" shapeId="0" xr:uid="{00000000-0006-0000-0000-000028000000}">
      <text>
        <r>
          <rPr>
            <sz val="9"/>
            <color indexed="81"/>
            <rFont val="Tahoma"/>
            <family val="2"/>
          </rPr>
          <t>Adee Ran:
Dual-Dirac jitter, peak (modeled as EBUJ in subclause 92.8.3.8.2)</t>
        </r>
      </text>
    </comment>
    <comment ref="F41" authorId="0" shapeId="0" xr:uid="{00000000-0006-0000-0000-000029000000}">
      <text>
        <r>
          <rPr>
            <sz val="9"/>
            <color indexed="81"/>
            <rFont val="Tahoma"/>
            <family val="2"/>
          </rPr>
          <t>Adee Ran:
One-sided noise spectral density</t>
        </r>
      </text>
    </comment>
    <comment ref="F42" authorId="0" shapeId="0" xr:uid="{00000000-0006-0000-0000-00002A000000}">
      <text>
        <r>
          <rPr>
            <sz val="9"/>
            <color indexed="81"/>
            <rFont val="Tahoma"/>
            <family val="2"/>
          </rPr>
          <t>Adee Ran:
Transmitter signal-to-noise ratio</t>
        </r>
      </text>
    </comment>
    <comment ref="F43" authorId="0" shapeId="0" xr:uid="{00000000-0006-0000-0000-00002B000000}">
      <text>
        <r>
          <rPr>
            <sz val="9"/>
            <color indexed="81"/>
            <rFont val="Tahoma"/>
            <family val="2"/>
          </rPr>
          <t>Adee Ran:
Level separation mismatch ratio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600-000001000000}">
      <text>
        <r>
          <rPr>
            <sz val="9"/>
            <color indexed="81"/>
            <rFont val="Tahoma"/>
            <family val="2"/>
          </rPr>
          <t>Rich Mellitz:
ignored if called calling is extermal. Get this from external program</t>
        </r>
      </text>
    </comment>
    <comment ref="K18" authorId="0" shapeId="0" xr:uid="{00000000-0006-0000-0600-000002000000}">
      <text>
        <r>
          <rPr>
            <sz val="9"/>
            <color indexed="81"/>
            <rFont val="Tahoma"/>
            <family val="2"/>
          </rPr>
          <t>Adee Ran:
z_p test cases to run</t>
        </r>
      </text>
    </comment>
    <comment ref="K19" authorId="0" shapeId="0" xr:uid="{00000000-0006-0000-0600-000003000000}">
      <text>
        <r>
          <rPr>
            <sz val="9"/>
            <color indexed="81"/>
            <rFont val="Tahoma"/>
            <family val="2"/>
          </rPr>
          <t>Adee Ran:
Thru TX package trace length</t>
        </r>
      </text>
    </comment>
    <comment ref="A20" authorId="0" shapeId="0" xr:uid="{00000000-0006-0000-0600-000004000000}">
      <text>
        <r>
          <rPr>
            <sz val="9"/>
            <color indexed="81"/>
            <rFont val="Tahoma"/>
            <family val="2"/>
          </rPr>
          <t>Richard Mellitz:
forces gaussian tx risetime</t>
        </r>
      </text>
    </comment>
    <comment ref="K20" authorId="0" shapeId="0" xr:uid="{00000000-0006-0000-0600-000005000000}">
      <text>
        <r>
          <rPr>
            <sz val="9"/>
            <color indexed="81"/>
            <rFont val="Tahoma"/>
            <family val="2"/>
          </rPr>
          <t>Adee Ran:
NEXT TX package trace length</t>
        </r>
      </text>
    </comment>
    <comment ref="K21" authorId="0" shapeId="0" xr:uid="{00000000-0006-0000-0600-000006000000}">
      <text>
        <r>
          <rPr>
            <sz val="9"/>
            <color indexed="81"/>
            <rFont val="Tahoma"/>
            <family val="2"/>
          </rPr>
          <t>Adee Ran:
NEXT TX package trace length</t>
        </r>
      </text>
    </comment>
    <comment ref="K22" authorId="0" shapeId="0" xr:uid="{00000000-0006-0000-0600-000007000000}">
      <text>
        <r>
          <rPr>
            <sz val="9"/>
            <color indexed="81"/>
            <rFont val="Tahoma"/>
            <family val="2"/>
          </rPr>
          <t>Adee Ran:
Victim RX package trace length</t>
        </r>
      </text>
    </comment>
    <comment ref="K23" authorId="0" shapeId="0" xr:uid="{00000000-0006-0000-0600-000008000000}">
      <text>
        <r>
          <rPr>
            <sz val="9"/>
            <color indexed="81"/>
            <rFont val="Tahoma"/>
            <family val="2"/>
          </rPr>
          <t>Adee Ran:
single-ended package capacitance at package-to-board interface</t>
        </r>
      </text>
    </comment>
    <comment ref="A25" authorId="0" shapeId="0" xr:uid="{00000000-0006-0000-0600-000009000000}">
      <text>
        <r>
          <rPr>
            <sz val="9"/>
            <color indexed="81"/>
            <rFont val="Tahoma"/>
            <family val="2"/>
          </rPr>
          <t>Rich Mellitz:
0 no pkg
no zero  … package</t>
        </r>
      </text>
    </comment>
    <comment ref="A36" authorId="0" shapeId="0" xr:uid="{00000000-0006-0000-0600-00000A000000}">
      <text>
        <r>
          <rPr>
            <sz val="9"/>
            <color indexed="81"/>
            <rFont val="Tahoma"/>
            <family val="2"/>
          </rPr>
          <t>Richard Mellitz:
DFE magnitude limit, second coefficient and on (ignored if Nb&lt;2)</t>
        </r>
      </text>
    </comment>
    <comment ref="G37" authorId="0" shapeId="0" xr:uid="{00000000-0006-0000-0600-00000B000000}">
      <text>
        <r>
          <rPr>
            <sz val="9"/>
            <color indexed="81"/>
            <rFont val="Tahoma"/>
            <family val="2"/>
          </rPr>
          <t>Adee Ran:
Thru TX package trace length</t>
        </r>
      </text>
    </comment>
    <comment ref="G38" authorId="0" shapeId="0" xr:uid="{00000000-0006-0000-0600-00000C000000}">
      <text>
        <r>
          <rPr>
            <sz val="9"/>
            <color indexed="81"/>
            <rFont val="Tahoma"/>
            <family val="2"/>
          </rPr>
          <t>Adee Ran:
NEXT TX package trace length</t>
        </r>
      </text>
    </comment>
    <comment ref="G39" authorId="0" shapeId="0" xr:uid="{00000000-0006-0000-0600-00000D000000}">
      <text>
        <r>
          <rPr>
            <sz val="9"/>
            <color indexed="81"/>
            <rFont val="Tahoma"/>
            <family val="2"/>
          </rPr>
          <t>Adee Ran:
NEXT TX package trace length</t>
        </r>
      </text>
    </comment>
    <comment ref="G40" authorId="0" shapeId="0" xr:uid="{00000000-0006-0000-0600-00000E000000}">
      <text>
        <r>
          <rPr>
            <sz val="9"/>
            <color indexed="81"/>
            <rFont val="Tahoma"/>
            <family val="2"/>
          </rPr>
          <t>Adee Ran:
Victim RX package trace length</t>
        </r>
      </text>
    </comment>
    <comment ref="A42" authorId="0" shapeId="0" xr:uid="{00000000-0006-0000-0600-00000F000000}">
      <text>
        <r>
          <rPr>
            <sz val="9"/>
            <color indexed="81"/>
            <rFont val="Tahoma"/>
            <family val="2"/>
          </rPr>
          <t>Adee Ran:
Transmitter equalizer, pre-cursor coefficient possible values</t>
        </r>
      </text>
    </comment>
    <comment ref="B56" authorId="0" shapeId="0" xr:uid="{00000000-0006-0000-0600-000010000000}">
      <text>
        <r>
          <rPr>
            <sz val="9"/>
            <color indexed="81"/>
            <rFont val="Tahoma"/>
            <family val="2"/>
          </rPr>
          <t>Richard Mellitz:
0 means ERL compited as pre .3cd release
1 (default) means ERL compitedas in .3cd release
2 means ERL compited proposed in .3k ad hoc</t>
        </r>
      </text>
    </comment>
    <comment ref="A60" authorId="0" shapeId="0" xr:uid="{00000000-0006-0000-0600-000011000000}">
      <text>
        <r>
          <rPr>
            <sz val="9"/>
            <color indexed="81"/>
            <rFont val="Tahoma"/>
            <family val="2"/>
          </rPr>
          <t>Adee Ran:
DFE magnitude limit, first coefficient
(ignored if Nb=0)</t>
        </r>
      </text>
    </comment>
    <comment ref="A61" authorId="0" shapeId="0" xr:uid="{00000000-0006-0000-0600-000012000000}">
      <text>
        <r>
          <rPr>
            <sz val="9"/>
            <color indexed="81"/>
            <rFont val="Tahoma"/>
            <family val="2"/>
          </rPr>
          <t>Richard Mellitz:
DFE magnitude limit, second coefficient and on (ignored if Nb&lt;2)</t>
        </r>
      </text>
    </comment>
    <comment ref="C66" authorId="0" shapeId="0" xr:uid="{00000000-0006-0000-0600-000013000000}">
      <text>
        <r>
          <rPr>
            <sz val="9"/>
            <color indexed="81"/>
            <rFont val="Tahoma"/>
            <family val="2"/>
          </rPr>
          <t>Richard Mellitz:
DFE magnitude limit, second coefficient and on (ignored if Nb&lt;2)</t>
        </r>
      </text>
    </comment>
    <comment ref="C68" authorId="0" shapeId="0" xr:uid="{00000000-0006-0000-0600-000014000000}">
      <text>
        <r>
          <rPr>
            <sz val="9"/>
            <color indexed="81"/>
            <rFont val="Tahoma"/>
            <family val="2"/>
          </rPr>
          <t>Richard Mellitz:
DFE magnitude limit, second coefficient and on (ignored if Nb&lt;2)</t>
        </r>
      </text>
    </comment>
    <comment ref="A72" authorId="0" shapeId="0" xr:uid="{00000000-0006-0000-0600-000015000000}">
      <text>
        <r>
          <rPr>
            <sz val="9"/>
            <color indexed="81"/>
            <rFont val="Tahoma"/>
            <family val="2"/>
          </rPr>
          <t>Adee Ran:
z_p test cases to run</t>
        </r>
      </text>
    </comment>
    <comment ref="A73" authorId="0" shapeId="0" xr:uid="{00000000-0006-0000-0600-000016000000}">
      <text>
        <r>
          <rPr>
            <sz val="9"/>
            <color indexed="81"/>
            <rFont val="Tahoma"/>
            <family val="2"/>
          </rPr>
          <t>Adee Ran:
Thru TX package trace length</t>
        </r>
      </text>
    </comment>
    <comment ref="A74" authorId="0" shapeId="0" xr:uid="{00000000-0006-0000-0600-000017000000}">
      <text>
        <r>
          <rPr>
            <sz val="9"/>
            <color indexed="81"/>
            <rFont val="Tahoma"/>
            <family val="2"/>
          </rPr>
          <t>Adee Ran:
NEXT TX package trace length</t>
        </r>
      </text>
    </comment>
    <comment ref="A75" authorId="0" shapeId="0" xr:uid="{00000000-0006-0000-0600-000018000000}">
      <text>
        <r>
          <rPr>
            <sz val="9"/>
            <color indexed="81"/>
            <rFont val="Tahoma"/>
            <family val="2"/>
          </rPr>
          <t>Adee Ran:
NEXT TX package trace length</t>
        </r>
      </text>
    </comment>
    <comment ref="A76" authorId="0" shapeId="0" xr:uid="{00000000-0006-0000-0600-000019000000}">
      <text>
        <r>
          <rPr>
            <sz val="9"/>
            <color indexed="81"/>
            <rFont val="Tahoma"/>
            <family val="2"/>
          </rPr>
          <t>Adee Ran:
Victim RX package trace length</t>
        </r>
      </text>
    </comment>
  </commentList>
</comments>
</file>

<file path=xl/sharedStrings.xml><?xml version="1.0" encoding="utf-8"?>
<sst xmlns="http://schemas.openxmlformats.org/spreadsheetml/2006/main" count="1217" uniqueCount="723">
  <si>
    <t>Table 93A-1 parameters</t>
  </si>
  <si>
    <t>I/O control</t>
  </si>
  <si>
    <t>Table 93A–3 parameters</t>
  </si>
  <si>
    <t>Floating Tap Control</t>
  </si>
  <si>
    <t>Parameter</t>
  </si>
  <si>
    <t>Setting</t>
  </si>
  <si>
    <t>Units</t>
  </si>
  <si>
    <t>Information</t>
  </si>
  <si>
    <t>DIAGNOSTICS</t>
  </si>
  <si>
    <t>logical</t>
  </si>
  <si>
    <t>Parameter (ms)</t>
  </si>
  <si>
    <t>N_bg</t>
  </si>
  <si>
    <t xml:space="preserve"> 0 1 2 or 3 groups</t>
  </si>
  <si>
    <t>f_b</t>
  </si>
  <si>
    <t>GBd</t>
  </si>
  <si>
    <t>DISPLAY_WINDOW</t>
  </si>
  <si>
    <t>package_tl_gamma0_a1_a2</t>
  </si>
  <si>
    <t>[0 0.000644085 0.00018018]</t>
  </si>
  <si>
    <t>N_bf</t>
  </si>
  <si>
    <t>taps per group</t>
  </si>
  <si>
    <t>f_min</t>
  </si>
  <si>
    <t>GHz</t>
  </si>
  <si>
    <t>CSV_REPORT</t>
  </si>
  <si>
    <t>package_tl_tau</t>
  </si>
  <si>
    <t>ns/mm</t>
  </si>
  <si>
    <t>N_f</t>
  </si>
  <si>
    <t>UI span for floating taps</t>
  </si>
  <si>
    <t>Delta_f</t>
  </si>
  <si>
    <t>RESULT_DIR</t>
  </si>
  <si>
    <t>package_Z_c</t>
  </si>
  <si>
    <t>[87.5 87.5  ; 92.5 92.5  ]</t>
  </si>
  <si>
    <t>Ohm</t>
  </si>
  <si>
    <t>bmaxg</t>
  </si>
  <si>
    <t>max DFE value for floating taps</t>
  </si>
  <si>
    <t>C_d</t>
  </si>
  <si>
    <t>[0.7e-4 , 0]</t>
  </si>
  <si>
    <t>nF</t>
  </si>
  <si>
    <t xml:space="preserve"> [TX RX]</t>
  </si>
  <si>
    <t>SAVE_FIGURES</t>
  </si>
  <si>
    <t>ICN &amp; FOM_ILD parameters</t>
  </si>
  <si>
    <t>L_s</t>
  </si>
  <si>
    <t>[0.1,0]</t>
  </si>
  <si>
    <t>nH</t>
  </si>
  <si>
    <t>[TX RX]</t>
  </si>
  <si>
    <t>Port Order</t>
  </si>
  <si>
    <t>[1 3 2 4]</t>
  </si>
  <si>
    <t>f_v</t>
  </si>
  <si>
    <t>*Fb</t>
  </si>
  <si>
    <t>for TP4--&gt;</t>
  </si>
  <si>
    <t>[1.2e-4 0]</t>
  </si>
  <si>
    <t>C_b</t>
  </si>
  <si>
    <t>[0.23e-4 0]</t>
  </si>
  <si>
    <t>RUNTAG</t>
  </si>
  <si>
    <t>f_f</t>
  </si>
  <si>
    <t>GHz f_r specified in first column</t>
  </si>
  <si>
    <t>[0.12 0]</t>
  </si>
  <si>
    <t>z_p select</t>
  </si>
  <si>
    <t>[test cases to run]</t>
  </si>
  <si>
    <t>COM_CONTRIBUTION</t>
  </si>
  <si>
    <t xml:space="preserve">logical </t>
  </si>
  <si>
    <t>f_n</t>
  </si>
  <si>
    <t>[0.3e-4 0]</t>
  </si>
  <si>
    <t>z_p (TX)</t>
  </si>
  <si>
    <t>[15 31;  1.8 1.8]</t>
  </si>
  <si>
    <t>mm</t>
  </si>
  <si>
    <t>[test cases]</t>
  </si>
  <si>
    <t>Local Search</t>
  </si>
  <si>
    <t>f_2</t>
  </si>
  <si>
    <t xml:space="preserve">[ 1 2 3 ] </t>
  </si>
  <si>
    <t>z_p (NEXT)</t>
  </si>
  <si>
    <t>[0 0;  0 0]</t>
  </si>
  <si>
    <t>Operational</t>
  </si>
  <si>
    <t>A_ft</t>
  </si>
  <si>
    <t>V</t>
  </si>
  <si>
    <t>[ 2 7 8 ]</t>
  </si>
  <si>
    <t>z_p (FEXT)</t>
  </si>
  <si>
    <t>VEC Pass threshold</t>
  </si>
  <si>
    <t>db</t>
  </si>
  <si>
    <t>A_nt</t>
  </si>
  <si>
    <t>[ 0 0 0 ]</t>
  </si>
  <si>
    <t>z_p (RX)</t>
  </si>
  <si>
    <t>EH_min</t>
  </si>
  <si>
    <t>mV</t>
  </si>
  <si>
    <t>C_p</t>
  </si>
  <si>
    <t>ERL Pass threshold</t>
  </si>
  <si>
    <t>dB</t>
  </si>
  <si>
    <t>R_0</t>
  </si>
  <si>
    <t>Min_VEO_Test</t>
  </si>
  <si>
    <t>[0 0.87e-4]</t>
  </si>
  <si>
    <t>R_d</t>
  </si>
  <si>
    <t xml:space="preserve"> [TX RX] </t>
  </si>
  <si>
    <t>DER_0</t>
  </si>
  <si>
    <t>Histogram_Window_Weight</t>
  </si>
  <si>
    <t>gaussian</t>
  </si>
  <si>
    <t>Seletions (rectangle, gaussian,dual_rayleigh,triangle</t>
  </si>
  <si>
    <t>A_v</t>
  </si>
  <si>
    <t>T_r</t>
  </si>
  <si>
    <t>ns</t>
  </si>
  <si>
    <t>QL</t>
  </si>
  <si>
    <t>A_fe</t>
  </si>
  <si>
    <t>FORCE_TR</t>
  </si>
  <si>
    <t>A_ne</t>
  </si>
  <si>
    <t>PMD_type</t>
  </si>
  <si>
    <t>C2M</t>
  </si>
  <si>
    <t>L</t>
  </si>
  <si>
    <t>BREAD_CRUMBS</t>
  </si>
  <si>
    <t>M</t>
  </si>
  <si>
    <t>Samp/UI</t>
  </si>
  <si>
    <t>SAVE_CONFIG2MAT</t>
  </si>
  <si>
    <t>samples_for_C2M</t>
  </si>
  <si>
    <t>PLOT_CM</t>
  </si>
  <si>
    <t>T_O</t>
  </si>
  <si>
    <t>mUI</t>
  </si>
  <si>
    <t>TDR and ERL options</t>
  </si>
  <si>
    <t>AC_CM_RMS</t>
  </si>
  <si>
    <t>[ 0.0235 0.0256]</t>
  </si>
  <si>
    <t>TDR</t>
  </si>
  <si>
    <t>filter and Eq</t>
  </si>
  <si>
    <t>ERL</t>
  </si>
  <si>
    <t>f_r</t>
  </si>
  <si>
    <t>*fb</t>
  </si>
  <si>
    <t>ERL_ONLY</t>
  </si>
  <si>
    <t>Table 92–12 parameters</t>
  </si>
  <si>
    <t>c(0)</t>
  </si>
  <si>
    <t>min</t>
  </si>
  <si>
    <t>TR_TDR</t>
  </si>
  <si>
    <t>c(-1)</t>
  </si>
  <si>
    <t xml:space="preserve"> [-0.2:0.02:0]</t>
  </si>
  <si>
    <t>[min:step:max]</t>
  </si>
  <si>
    <t>N</t>
  </si>
  <si>
    <t>board_tl_gamma0_a1_a2</t>
  </si>
  <si>
    <t>[0 0.000567732  2.90358e-05]</t>
  </si>
  <si>
    <t>1.3 db/in at 56GHz</t>
  </si>
  <si>
    <t>c(-2)</t>
  </si>
  <si>
    <t>[0:.02:0.1]</t>
  </si>
  <si>
    <t>beta_x</t>
  </si>
  <si>
    <t>board_tl_tau</t>
  </si>
  <si>
    <t>c(-3)</t>
  </si>
  <si>
    <t xml:space="preserve">[ 0 ] </t>
  </si>
  <si>
    <t>rho_x</t>
  </si>
  <si>
    <t>board_Z_c</t>
  </si>
  <si>
    <t>c(1)</t>
  </si>
  <si>
    <t xml:space="preserve">[-0.1:0.02:0] </t>
  </si>
  <si>
    <t>fixture delay time</t>
  </si>
  <si>
    <t>[ port1 port2 ]</t>
  </si>
  <si>
    <t>z_bp (TX)</t>
  </si>
  <si>
    <t>N_b</t>
  </si>
  <si>
    <t>UI</t>
  </si>
  <si>
    <t>TDR_W_TXPKG</t>
  </si>
  <si>
    <t>z_bp (NEXT)</t>
  </si>
  <si>
    <t>b_max(1)</t>
  </si>
  <si>
    <t>As/dffe1</t>
  </si>
  <si>
    <t>N_bx</t>
  </si>
  <si>
    <t>z_bp (FEXT)</t>
  </si>
  <si>
    <t>b_max(2..N_b)</t>
  </si>
  <si>
    <t>[ 0.15  0.15  0.1 0.1 0.1 0.1 0.1 0.1]</t>
  </si>
  <si>
    <t>As/dfe2..N_b</t>
  </si>
  <si>
    <t>Tukey_Window</t>
  </si>
  <si>
    <t>z_bp (RX)</t>
  </si>
  <si>
    <t>b_min(1)</t>
  </si>
  <si>
    <t>Receiver testing</t>
  </si>
  <si>
    <t>C_0</t>
  </si>
  <si>
    <t>b_min(2..N_b)</t>
  </si>
  <si>
    <t>[ -0.1 -0.1 -0.05 -0.05 -0.05 -0.05 -0.05 -0.05 ]</t>
  </si>
  <si>
    <t>RX_CALIBRATION</t>
  </si>
  <si>
    <t>C_1</t>
  </si>
  <si>
    <t>g_DC</t>
  </si>
  <si>
    <t>[-13:1:-0]</t>
  </si>
  <si>
    <t>Sigma BBN step</t>
  </si>
  <si>
    <t>Include PCB</t>
  </si>
  <si>
    <t>f_z</t>
  </si>
  <si>
    <t>Noise, jitter</t>
  </si>
  <si>
    <t>f_p1</t>
  </si>
  <si>
    <t>sigma_RJ</t>
  </si>
  <si>
    <t>f_p2</t>
  </si>
  <si>
    <t>A_DD</t>
  </si>
  <si>
    <t>g_DC_HP</t>
  </si>
  <si>
    <t>[-3.5:0.5:0]</t>
  </si>
  <si>
    <t>eta_0</t>
  </si>
  <si>
    <t>V^2/GHz</t>
  </si>
  <si>
    <t>f_HP_PZ</t>
  </si>
  <si>
    <t>SNR_TX</t>
  </si>
  <si>
    <t>R_LM</t>
  </si>
  <si>
    <t>Impulse response truncation threshold</t>
  </si>
  <si>
    <t>example</t>
  </si>
  <si>
    <t>Baud (Signaling) rate</t>
  </si>
  <si>
    <t>minimum required frequency start for s parameters</t>
  </si>
  <si>
    <t>minimum required frequency step size s parameters</t>
  </si>
  <si>
    <t>[1.2e-4 1.2e-4]</t>
  </si>
  <si>
    <t>Device package model, Single-ended device capacitance (die pad)</t>
  </si>
  <si>
    <t>[0.12, 0.12]</t>
  </si>
  <si>
    <t>t coil emulation - SE series inductance</t>
  </si>
  <si>
    <t>[0.3e-4 0.3e-4]</t>
  </si>
  <si>
    <t>t coil emulation - die bump capacitance</t>
  </si>
  <si>
    <t xml:space="preserve">[ 1 2 ] </t>
  </si>
  <si>
    <t>z_p test cases to run with correspond to respecive  z_p (TX),z_p (NEXT),z_p (FEXT),z_p (RX) values</t>
  </si>
  <si>
    <t>[12 31;  1.8 1.8]</t>
  </si>
  <si>
    <t>List of victim transmitter package trace lengths in mm, one per case</t>
  </si>
  <si>
    <t>[12 29;  1.8 1.8]</t>
  </si>
  <si>
    <t>List of NEXT aggressor transmitter package trace lengths in mm, one per case</t>
  </si>
  <si>
    <t>List of FEXT aggressor transmitter package trace lengths in mm, one per case</t>
  </si>
  <si>
    <t>List of victim reciever package trace lengths in mm, one per case</t>
  </si>
  <si>
    <t>[0.87e-4 0.87e-4]</t>
  </si>
  <si>
    <t>Single-ended package-to-board capacitance (BGA ball)</t>
  </si>
  <si>
    <t xml:space="preserve">reference single-ended impedance </t>
  </si>
  <si>
    <t>[ 50 50]</t>
  </si>
  <si>
    <t>Device package model, Single-ended termination resistance</t>
  </si>
  <si>
    <t>Receiver 3 dB bandwidth for the 4th order Bessel-Thomson filter</t>
  </si>
  <si>
    <t>TX equalizer cursor minimum value (actual value is calculated as 1-c(-1)-c(1), skipped if smaller than the minimum)</t>
  </si>
  <si>
    <t xml:space="preserve">[-0.2:0.05:0] </t>
  </si>
  <si>
    <t xml:space="preserve">TX equalizer post cursor individual settings or range </t>
  </si>
  <si>
    <t xml:space="preserve">[-0.3:0.02:0] </t>
  </si>
  <si>
    <t>TX equalizer pre cursor tap -1 individual settings or range .If not present ignored</t>
  </si>
  <si>
    <t xml:space="preserve">[0:0.02:0.12] </t>
  </si>
  <si>
    <t>TX equalizer pre cursor tap -2 individual settings or range .If not present ignored</t>
  </si>
  <si>
    <t xml:space="preserve">[-0.06:0.02: 0] </t>
  </si>
  <si>
    <t>TX equalizer pre cursor tap 3 individual settings or range. If not present ignored</t>
  </si>
  <si>
    <t>c(-4)</t>
  </si>
  <si>
    <t>TX equalizer pre cursor tap 4 individual settings or range. If not present ignored</t>
  </si>
  <si>
    <t>[-20:1:0]</t>
  </si>
  <si>
    <t>Continuous time filter DC gain settings or range as specified in clause 93A</t>
  </si>
  <si>
    <t>Continuous time filter zero frequency. Can be either a single value or a vector of the same length as g_DC.</t>
  </si>
  <si>
    <t>Continuous time filter first pole frequency. Can be either a single value or a vector of the same length as g_DC.</t>
  </si>
  <si>
    <t>Continuous time filter second pole frequency. Can be either a single value or a vector of the same length as g_DC.</t>
  </si>
  <si>
    <t>[-6:1:0]</t>
  </si>
  <si>
    <t>Sweepable AC-DC gain</t>
  </si>
  <si>
    <t>pole-zero location</t>
  </si>
  <si>
    <t>GDC_Min</t>
  </si>
  <si>
    <t>max acdc gain,  ususally a negative number i.e. a min  OPTIONAL and defaults to 0 i.e. ignore</t>
  </si>
  <si>
    <t>G_Qual</t>
  </si>
  <si>
    <t>[-2 -9 ;-2 -12; -4 -12;-6 -13]</t>
  </si>
  <si>
    <t xml:space="preserve"> dB ranges of G_DC which correspond to g_DC_HP (g_DC2)</t>
  </si>
  <si>
    <t>G2_Qual</t>
  </si>
  <si>
    <t>[ 0  -1  -2 -3  ]</t>
  </si>
  <si>
    <t>limit values of  g_DC_HP  (g_DC2) which corresponds to ranges of  G_DC in G_QUAL</t>
  </si>
  <si>
    <t>Victim differential peak output voltage (half of peak to peak)</t>
  </si>
  <si>
    <t>Transmitter differential peak output voltage for Far-end aggressor</t>
  </si>
  <si>
    <t>Transmitter differential peak output voltage for Near-end aggressor</t>
  </si>
  <si>
    <t>number of symbols levels (PAM-4 is 4, NRZ is 2)</t>
  </si>
  <si>
    <t xml:space="preserve">samples per UI </t>
  </si>
  <si>
    <t>Decision feedback equalizer (DFE) length</t>
  </si>
  <si>
    <t>DFE magnitude limit, first coefficient(ignored if Nb=0)</t>
  </si>
  <si>
    <t>DFE magnitude limit, second coefficient and on (ignored if Nb&lt;2)</t>
  </si>
  <si>
    <t>DFE lower magnitude limit, first coefficient(ignored if Nb=0) OPTIONAL</t>
  </si>
  <si>
    <t>DFE lower magnitude limit, second coefficient and on (ignored if Nb&lt;2)  OPTIONAL</t>
  </si>
  <si>
    <t>voltage sensitivey RMS Gaussian noise</t>
  </si>
  <si>
    <t>Normalized peak dual-Dirac noise, this is half of the total bound uncorrelated jitter (BUJ) in UI</t>
  </si>
  <si>
    <t>One-sided noise spectral density</t>
  </si>
  <si>
    <t>transmitter SNR noise (RMS)</t>
  </si>
  <si>
    <t>Ratio of level separation mismatch. Relevant for PAM-4 only.</t>
  </si>
  <si>
    <t>Target detector error ratio</t>
  </si>
  <si>
    <t>(ns) transmitter transition time at COM source point (CSP)</t>
  </si>
  <si>
    <t>Below are parameters which represent model fit transmission line parameters</t>
  </si>
  <si>
    <t>The package trace lengths in mm are specified with z_p (TX), z_p (NEXT), z_p (FEXT), and z_p (RX). The package loads are specifed with C_d, C_p, R_0, and R_d.</t>
  </si>
  <si>
    <t>[0 0.0009909 0.0002772]</t>
  </si>
  <si>
    <t>Fitting parameters for package model per unit length. First element is in 1/mm and affects DC loss of package model . Second element is in ns1/2/mm and affects loss proportional to sqrt(f). Third element is in ns/mm and affects loss proportional to f.</t>
  </si>
  <si>
    <t>Represents propagation delay per unit length, for reflection effects</t>
  </si>
  <si>
    <t>Package model characteristic impedance</t>
  </si>
  <si>
    <t>[0 3.8206e-04  9.5909e-05]</t>
  </si>
  <si>
    <t>Fitted parameters for board trace model per unit length. First element is in 1/mm and affects DC loss of package model . Second element is in ns1/2/mm and affects loss proportional to sqrt(f). Third element is in ns/mm and affects loss proportional to f.</t>
  </si>
  <si>
    <t>Represents propagation ns per mm length</t>
  </si>
  <si>
    <t>Tx Board trace length in mm</t>
  </si>
  <si>
    <t>Next Tx Board trace length in mm</t>
  </si>
  <si>
    <t>Fext Tx Board trace length in mm</t>
  </si>
  <si>
    <t>Rx Board trace length in mm</t>
  </si>
  <si>
    <t>[0.29e-4]</t>
  </si>
  <si>
    <t>only used if "Include PCB" is 1 and is capacitance added to TP1 and TP4</t>
  </si>
  <si>
    <t>[0.19e-4]</t>
  </si>
  <si>
    <t>only used if "Include PCB" is 1 and is capacitance added to TP0 and TP5</t>
  </si>
  <si>
    <t>Normaly used for CA testing. A PCB transmission line is added to each port of the channel.</t>
  </si>
  <si>
    <t>ffe_pre_tap_len</t>
  </si>
  <si>
    <t>Rf ffe pre cursor tap length, 0 disables</t>
  </si>
  <si>
    <t>ffe_post_tap_len</t>
  </si>
  <si>
    <t>Rf ffe post cursor tap length, 0 disables</t>
  </si>
  <si>
    <t>ffe_tap_step_size</t>
  </si>
  <si>
    <t>step size for FFE taps</t>
  </si>
  <si>
    <t>ffe_main_cursor_min</t>
  </si>
  <si>
    <t>ffe main cursor min. The vector force makes ffe0 1</t>
  </si>
  <si>
    <t>ffe_pre_tap1_max</t>
  </si>
  <si>
    <t>max normalized pre cursor1 tap value</t>
  </si>
  <si>
    <t>ffe_post_tap1_max</t>
  </si>
  <si>
    <t>max normalized post cursor1 tap value</t>
  </si>
  <si>
    <t>ffe_tapn_max</t>
  </si>
  <si>
    <t>max normalized  tap value for all other taps</t>
  </si>
  <si>
    <t>ffe_backoff</t>
  </si>
  <si>
    <t>see of this ffe reduction improves SNR</t>
  </si>
  <si>
    <t xml:space="preserve"> 0 1 2 or 3 groups floating taps</t>
  </si>
  <si>
    <t>Enable TDR</t>
  </si>
  <si>
    <t>Enable ERL , requires TDR enabled</t>
  </si>
  <si>
    <t xml:space="preserve">Disables COM compuation. </t>
  </si>
  <si>
    <t>TDR Gaussain 20% to 80% edge rate in ns</t>
  </si>
  <si>
    <t>numbor of UI displayed for TDR/ERL consideration</t>
  </si>
  <si>
    <t>for Grr. Keep as 0</t>
  </si>
  <si>
    <t>for Gloss keep as 0.618</t>
  </si>
  <si>
    <t>TDR delay for fixture in seconds to be elimiated from the ERL computation</t>
  </si>
  <si>
    <t>compute ERL with the the first Tx package specified</t>
  </si>
  <si>
    <t>Compensation for a number of Ui assoicated with the DFE</t>
  </si>
  <si>
    <t>if set to 1, a Rx calibration of a test channel and noise channel is performed with an output of the BBN noise required at the BBN source</t>
  </si>
  <si>
    <t xml:space="preserve">Step size in volts to increment for the loop looking for 3 dB COM </t>
  </si>
  <si>
    <t>ICN parameters (v2.73)</t>
  </si>
  <si>
    <t>use for ICN and FOM_ILD</t>
  </si>
  <si>
    <t>fext transmitter filter frequency in fb</t>
  </si>
  <si>
    <t>victim transmitter filter frequency in fb</t>
  </si>
  <si>
    <t>frequency in GHz for intergration compuation of ICN or FOM_Ild in GHz</t>
  </si>
  <si>
    <t>amplitude in volts of fext signal for ICN computation</t>
  </si>
  <si>
    <t>amplitude in volts of next signal for ICN computation</t>
  </si>
  <si>
    <t>f_1</t>
  </si>
  <si>
    <t>start frequency for ICN and ILD calculations in GHz</t>
  </si>
  <si>
    <t xml:space="preserve">Keyword </t>
  </si>
  <si>
    <t>Example</t>
  </si>
  <si>
    <t>notes</t>
  </si>
  <si>
    <t>BBN Q factor</t>
  </si>
  <si>
    <t>for rx testing only. Qfactor for  added noise</t>
  </si>
  <si>
    <t>the output contains a structure with param, OP, chdata</t>
  </si>
  <si>
    <t>COM Pass threshold</t>
  </si>
  <si>
    <t>the pass fail threshold for COM in dB</t>
  </si>
  <si>
    <t>Normally set to 0 which is for displaying bathtub curves. If set to 1 bar graphs used instead</t>
  </si>
  <si>
    <t xml:space="preserve">When set to 1 a CSV report is created in the results directory. The name contains the name of the thru file and case number. 0 suppressed this . </t>
  </si>
  <si>
    <t>CTLE_type</t>
  </si>
  <si>
    <t>CL120d</t>
  </si>
  <si>
    <t>CL93, CL120d, CL120e</t>
  </si>
  <si>
    <t>When set to 0 a limited set of results are reported. When set to 1 a fuller set of results are reported. This extra parameters can be useful for diagnosing contributions and other aspects of channel design. In addition a mat file is written to the  result</t>
  </si>
  <si>
    <t>Display frequency domain</t>
  </si>
  <si>
    <t>When set to 1 a figure containing IL, RL, PST, ILD, and ICR is displayed. 0 suppresses this.</t>
  </si>
  <si>
    <t>When set to 0 the display window are suppressed. Set to 1 may be useful when running in a batch.</t>
  </si>
  <si>
    <t>EH_max</t>
  </si>
  <si>
    <t>pass fail EH max in mV (do not use)</t>
  </si>
  <si>
    <t>pass fail EH min in mV</t>
  </si>
  <si>
    <t>Enforce Causality</t>
  </si>
  <si>
    <t xml:space="preserve">When set to 1 causality is enforced for the FD to TD conversion. If set to zero a IFFT using extrapolated low and high frequency data is used to convert to time domain. Look at the SBR in figure 100. If a small amount of precursor exists set to 1. </t>
  </si>
  <si>
    <t>Enforce Causality DIFF_TOL</t>
  </si>
  <si>
    <t>Tolerance parameter for causality, Hard enforcement, 1e-4,Soft enforcement, 1e-3</t>
  </si>
  <si>
    <t>Enforce Causality pulse start tolerance</t>
  </si>
  <si>
    <t>Tolerance parameter for causality, Hard enforcement, 0.05, Soft enforcement, .02</t>
  </si>
  <si>
    <t>Enforce Causality REL_TOL</t>
  </si>
  <si>
    <t>Tolerance parameter for causality, Hard enforcement, 1e-3, Soft enforcement,  1e-2</t>
  </si>
  <si>
    <t>the pass fail threshold for ERL in dB</t>
  </si>
  <si>
    <t>EW</t>
  </si>
  <si>
    <t>if set to 1 enable the reporting of an Eye width estimate</t>
  </si>
  <si>
    <t>The frequency of a co-located pole zero pair for CTLE2</t>
  </si>
  <si>
    <t>Force PDF bin size</t>
  </si>
  <si>
    <t>if set to 1 use the value of "PDF bin size"</t>
  </si>
  <si>
    <t>used for older version .3bj RIT</t>
  </si>
  <si>
    <t>[-7:1:0]</t>
  </si>
  <si>
    <t>DC gain of the Hi pass or CTLE 2 filter</t>
  </si>
  <si>
    <t xml:space="preserve">truncation of pulse response times As </t>
  </si>
  <si>
    <t>kappa1</t>
  </si>
  <si>
    <t>if set 0 reflection at tp0 are omitted from COM</t>
  </si>
  <si>
    <t>kappa2</t>
  </si>
  <si>
    <t>if set 0 reflection at tp5 are omitted from COM</t>
  </si>
  <si>
    <t>heuristic local search, if zero full grid is used</t>
  </si>
  <si>
    <t>Noise_Crest_Factor</t>
  </si>
  <si>
    <t xml:space="preserve">if not zero (default( it will be the crest factor used for sigma_G </t>
  </si>
  <si>
    <t>PDF bin size</t>
  </si>
  <si>
    <t>volts</t>
  </si>
  <si>
    <t>PHY_type</t>
  </si>
  <si>
    <t>C2C. C2M,  C2Mcom for reporting  pass fail C2C=COM, C2M=EH, C2Mcom=COM&amp;EH</t>
  </si>
  <si>
    <t>C2C</t>
  </si>
  <si>
    <t>C2C, C2M, C2Mcom</t>
  </si>
  <si>
    <t>[in1 in2 out1 out2]</t>
  </si>
  <si>
    <t>.\results\100GEL_KR_{date}\</t>
  </si>
  <si>
    <t>result directory. If {date} is used the data in added as text to results directory name</t>
  </si>
  <si>
    <t>KR_eval_</t>
  </si>
  <si>
    <t>text added to name of report files</t>
  </si>
  <si>
    <t>set to 1 for Rx testing</t>
  </si>
  <si>
    <t xml:space="preserve">write config sheet as mat file </t>
  </si>
  <si>
    <t>if set to 1 save the figures in the results directory</t>
  </si>
  <si>
    <t>SAVE_TD</t>
  </si>
  <si>
    <t>save FIR and PR in mat file</t>
  </si>
  <si>
    <t>(V) step size for Rx BBN loops</t>
  </si>
  <si>
    <t>if 1, adds the Tx only pacakge to the channel for testing ERL for a host.</t>
  </si>
  <si>
    <t>for TDR and ERL. If 1 apply Tukey window between fr and fb</t>
  </si>
  <si>
    <t xml:space="preserve">db, Use for C2M, timing resampled step </t>
  </si>
  <si>
    <t>mUI, Use for C2M,If 0, find VEC an EH at T_s</t>
  </si>
  <si>
    <t>samples/UI</t>
  </si>
  <si>
    <t>experimental</t>
  </si>
  <si>
    <t>Volts experimental</t>
  </si>
  <si>
    <t>ACCM_MAX_Freq</t>
  </si>
  <si>
    <t>fb</t>
  </si>
  <si>
    <t>Hz experimental</t>
  </si>
  <si>
    <t>BBN AC CM source before series Tx resistor. Can be different for each pacakge length  [ .03 .050 ]</t>
  </si>
  <si>
    <t>maximum AC CM integration freq in Hz</t>
  </si>
  <si>
    <t>+/- mUI window for C2M histogram</t>
  </si>
  <si>
    <t>T_h</t>
  </si>
  <si>
    <t>same as T_O</t>
  </si>
  <si>
    <t>samples per UI for C2M histogram</t>
  </si>
  <si>
    <t>EH_min_test</t>
  </si>
  <si>
    <t>invoke using EH in FOM optimization and is 10x slower</t>
  </si>
  <si>
    <t>same as Min_VEO_Test</t>
  </si>
  <si>
    <t>maximum VEC</t>
  </si>
  <si>
    <t>mimium eye height</t>
  </si>
  <si>
    <t>output pararmeters</t>
  </si>
  <si>
    <t>comments</t>
  </si>
  <si>
    <t>available_signal_after_eq_mV</t>
  </si>
  <si>
    <t>Signal amplitude used in to compute COM</t>
  </si>
  <si>
    <t>baud_rate_GHz</t>
  </si>
  <si>
    <t>BER</t>
  </si>
  <si>
    <t>C_bump</t>
  </si>
  <si>
    <t>C_diepad</t>
  </si>
  <si>
    <t>C_v</t>
  </si>
  <si>
    <t>channel_operating_margin_dB</t>
  </si>
  <si>
    <t>code_revision</t>
  </si>
  <si>
    <t>COM version tag</t>
  </si>
  <si>
    <t>COM_dB</t>
  </si>
  <si>
    <t>config_file</t>
  </si>
  <si>
    <t>CTLE_DC_gain_dB</t>
  </si>
  <si>
    <t>CTLE_zero_poles</t>
  </si>
  <si>
    <t>DER_thresh</t>
  </si>
  <si>
    <t>DFE_taps</t>
  </si>
  <si>
    <t xml:space="preserve">DFE tap settings </t>
  </si>
  <si>
    <t>DFE2_RSS</t>
  </si>
  <si>
    <t>DFE RSS from tap2</t>
  </si>
  <si>
    <t>DFE4_RSS</t>
  </si>
  <si>
    <t xml:space="preserve">DFE RSS from tap4 </t>
  </si>
  <si>
    <t>equivalent_ICI_sigma_assuming_PDF_is_Gaussian_mV</t>
  </si>
  <si>
    <t>equivalent_ICN_assuming_Gaussian_PDF_mV</t>
  </si>
  <si>
    <t>ERL11</t>
  </si>
  <si>
    <t>ERL22</t>
  </si>
  <si>
    <t>EW_UI_est</t>
  </si>
  <si>
    <t>f_Nyquist_GHz</t>
  </si>
  <si>
    <t>file_names</t>
  </si>
  <si>
    <t>fitted_IL_dB_at_Fnq</t>
  </si>
  <si>
    <t>FOM</t>
  </si>
  <si>
    <t>FOM_ILD</t>
  </si>
  <si>
    <t>HP_poles_zero</t>
  </si>
  <si>
    <t>ICN_mV</t>
  </si>
  <si>
    <t>Frequency domain integrated crosstalk noise</t>
  </si>
  <si>
    <t>IL_dB_channel_only_at_Fnq</t>
  </si>
  <si>
    <t>IL of the s4p thru channel Fnq</t>
  </si>
  <si>
    <t>L_comp</t>
  </si>
  <si>
    <t>report of Ls</t>
  </si>
  <si>
    <t>levels</t>
  </si>
  <si>
    <t>report of Levels</t>
  </si>
  <si>
    <t>MDFEXT_ICN_92_47_mV</t>
  </si>
  <si>
    <t xml:space="preserve">ICN computetd wuth </t>
  </si>
  <si>
    <t>MDNEXT_ICN_92_46_mV</t>
  </si>
  <si>
    <t>peak_ISI_interference_at_BER_mV</t>
  </si>
  <si>
    <t>noise from ISI used to compute COM</t>
  </si>
  <si>
    <t>Peak_ISI_XTK_and_Noise_interference_at_BER_mV</t>
  </si>
  <si>
    <t>noise from ISI, crosstalk, and system noise used to compute COM</t>
  </si>
  <si>
    <t>peak_ISI_XTK_interference_at_BER_mV</t>
  </si>
  <si>
    <t>noise from ISI and crosstalk used to compute COM</t>
  </si>
  <si>
    <t>peak_MDFEXT_interference_at_BER_mV</t>
  </si>
  <si>
    <t>noise from FEXT  crosstalk used to compute COM</t>
  </si>
  <si>
    <t>peak_MDNEXT_interference_at_BER_mV</t>
  </si>
  <si>
    <t>noise from NEXT crosstalk used to compute COM</t>
  </si>
  <si>
    <t>peak_MDXTK_interference_at_BER_mV</t>
  </si>
  <si>
    <t>noise from all crosstalk used to compute COM</t>
  </si>
  <si>
    <t>peak_uneq_pulse_mV</t>
  </si>
  <si>
    <t>Pkg_len_FEXT</t>
  </si>
  <si>
    <t>Pkg_len_NEXT</t>
  </si>
  <si>
    <t>Pkg_len_RX</t>
  </si>
  <si>
    <t>Pkg_len_TX</t>
  </si>
  <si>
    <t>pkg_Z_c</t>
  </si>
  <si>
    <t>Pmax_by_Vf_est</t>
  </si>
  <si>
    <t>R_diepad</t>
  </si>
  <si>
    <t>RL</t>
  </si>
  <si>
    <t>structure with frequency , RL11, and RL22 vectors</t>
  </si>
  <si>
    <t>rtmin</t>
  </si>
  <si>
    <t>run time in minutes</t>
  </si>
  <si>
    <t>RxFFE</t>
  </si>
  <si>
    <t>RxFFEgain</t>
  </si>
  <si>
    <t>sgm_Ani__isi_xt_noise</t>
  </si>
  <si>
    <t>sgm_G</t>
  </si>
  <si>
    <t>sgm_gaussian_noise</t>
  </si>
  <si>
    <t>sgm_isi</t>
  </si>
  <si>
    <t>sgm_isi_xt</t>
  </si>
  <si>
    <t>sgm_N</t>
  </si>
  <si>
    <t>sgm_noise__gaussian_noise_p_DD</t>
  </si>
  <si>
    <t>sgm_p_DD</t>
  </si>
  <si>
    <t>sgm_rjit</t>
  </si>
  <si>
    <t>sgm_TX</t>
  </si>
  <si>
    <t>sgm_xt</t>
  </si>
  <si>
    <t>sigma_N</t>
  </si>
  <si>
    <t>SNR_ISI_est</t>
  </si>
  <si>
    <t>SNR_ISI_XTK_normalized_1_sigma</t>
  </si>
  <si>
    <t>steady_state_voltage_mV</t>
  </si>
  <si>
    <t>tail_RSS</t>
  </si>
  <si>
    <t>total_IL_wpkgs_wTr_dB_at_Fnq</t>
  </si>
  <si>
    <t>TXLE_taps</t>
  </si>
  <si>
    <t>uneq_FIR_peak_time</t>
  </si>
  <si>
    <t>VEC_dB</t>
  </si>
  <si>
    <t>VEO_mV</t>
  </si>
  <si>
    <t>VEO_normalized</t>
  </si>
  <si>
    <t>Z11est</t>
  </si>
  <si>
    <t>Z22est</t>
  </si>
  <si>
    <t>OP</t>
  </si>
  <si>
    <t>BBN_Q_factor</t>
  </si>
  <si>
    <t>BesselThompson</t>
  </si>
  <si>
    <t>BinSize</t>
  </si>
  <si>
    <t>Butterworth</t>
  </si>
  <si>
    <t>CDR</t>
  </si>
  <si>
    <t xml:space="preserve"> 'MM'</t>
  </si>
  <si>
    <t>COM_CONTRIBUTION_CURVES</t>
  </si>
  <si>
    <t>COM_EP_margin</t>
  </si>
  <si>
    <t>DEBUG</t>
  </si>
  <si>
    <t>EC_DIFF_TOL</t>
  </si>
  <si>
    <t>EC_PULSE_TOL</t>
  </si>
  <si>
    <t>EC_REL_TOL</t>
  </si>
  <si>
    <t>ENFORCE_CAUSALITY</t>
  </si>
  <si>
    <t>EXE_MODE</t>
  </si>
  <si>
    <t>exit_if_deployed</t>
  </si>
  <si>
    <t>EXTERNAL</t>
  </si>
  <si>
    <t>FIXTURE_CALIBRATION</t>
  </si>
  <si>
    <t>force_BBN_Q_factor</t>
  </si>
  <si>
    <t>force_pdf_bin_size</t>
  </si>
  <si>
    <t>FT_COOP</t>
  </si>
  <si>
    <t>GET_FD</t>
  </si>
  <si>
    <t>IDEAL_RX_TERM</t>
  </si>
  <si>
    <t>IDEAL_TX_TERM</t>
  </si>
  <si>
    <t>impulse_response_truncation_threshold</t>
  </si>
  <si>
    <t>INC_PACKAGE</t>
  </si>
  <si>
    <t>inc_reflect_board</t>
  </si>
  <si>
    <t>INCLUDE_CTLE</t>
  </si>
  <si>
    <t>INCLUDE_FILTER</t>
  </si>
  <si>
    <t>include_pcb</t>
  </si>
  <si>
    <t>interp_sparam_mag</t>
  </si>
  <si>
    <t xml:space="preserve"> 'linear_trend_to_DC'</t>
  </si>
  <si>
    <t>interp_sparam_phase</t>
  </si>
  <si>
    <t xml:space="preserve"> 'extrap_cubic_to_dc_linear_to_inf'</t>
  </si>
  <si>
    <t>LIMIT_JITTER_CONTRIB_TO_DFE_SPAN</t>
  </si>
  <si>
    <t>nburst</t>
  </si>
  <si>
    <t>PHY</t>
  </si>
  <si>
    <t xml:space="preserve"> ''</t>
  </si>
  <si>
    <t>pkg_len_select</t>
  </si>
  <si>
    <t xml:space="preserve"> [1 2]</t>
  </si>
  <si>
    <t>PTDR</t>
  </si>
  <si>
    <t xml:space="preserve"> '.\results\100GEL_KR_22-Apr-2020\'</t>
  </si>
  <si>
    <t>RL_norm_test</t>
  </si>
  <si>
    <t xml:space="preserve"> 'KR_eval_'</t>
  </si>
  <si>
    <t>SAVE_CMD_STR</t>
  </si>
  <si>
    <t>SAVE_FIGURE_to_CSV</t>
  </si>
  <si>
    <t>SHOW_BRD</t>
  </si>
  <si>
    <t>sigma_bn_STEP</t>
  </si>
  <si>
    <t>T_k</t>
  </si>
  <si>
    <t>T_r_filter_type</t>
  </si>
  <si>
    <t>T_r_meas_point</t>
  </si>
  <si>
    <t>TDR_duration</t>
  </si>
  <si>
    <t>transmitter_transition_time</t>
  </si>
  <si>
    <t>USE_ETA0_PSD</t>
  </si>
  <si>
    <t>use_simple_EP_model</t>
  </si>
  <si>
    <t>WC_PORTZ</t>
  </si>
  <si>
    <t>param</t>
  </si>
  <si>
    <t>c</t>
  </si>
  <si>
    <t xml:space="preserve"> [4.0000e-13 4.0000e-13]</t>
  </si>
  <si>
    <t>alen</t>
  </si>
  <si>
    <t xml:space="preserve"> [20 30 550]</t>
  </si>
  <si>
    <t>az</t>
  </si>
  <si>
    <t xml:space="preserve"> [100 120 100]</t>
  </si>
  <si>
    <t>f2</t>
  </si>
  <si>
    <t>max_start_freq</t>
  </si>
  <si>
    <t>max_freq_step</t>
  </si>
  <si>
    <t>tx_ffe_c0_min</t>
  </si>
  <si>
    <t>tx_ffe_cm4_values</t>
  </si>
  <si>
    <t>tx_ffe_cm3_values</t>
  </si>
  <si>
    <t xml:space="preserve"> [-0.0600 -0.0400 -0.0200 0]</t>
  </si>
  <si>
    <t>tx_ffe_cm2_values</t>
  </si>
  <si>
    <t xml:space="preserve"> [0 0.0200 0.0400 0.0600 0.0800 0.1000 0.1200]</t>
  </si>
  <si>
    <t>tx_ffe_cm1_values</t>
  </si>
  <si>
    <t xml:space="preserve"> [1×18 double]</t>
  </si>
  <si>
    <t>tx_ffe_cp1_values</t>
  </si>
  <si>
    <t xml:space="preserve"> [-0.2000 -0.1500 -0.1000 -0.0500 0]</t>
  </si>
  <si>
    <t>ndfe</t>
  </si>
  <si>
    <t>N_v</t>
  </si>
  <si>
    <t>N_bmax</t>
  </si>
  <si>
    <t>B_float_RSS_MAX</t>
  </si>
  <si>
    <t>N_tail_start</t>
  </si>
  <si>
    <t>dfe_delta</t>
  </si>
  <si>
    <t>RxFFE_cmx</t>
  </si>
  <si>
    <t>RxFFE_cpx</t>
  </si>
  <si>
    <t>RxFFE_stepz</t>
  </si>
  <si>
    <t>g_DC_HP_values</t>
  </si>
  <si>
    <t xml:space="preserve"> [-6 -5 -4 -3 -2 -1 0]</t>
  </si>
  <si>
    <t>f_HP</t>
  </si>
  <si>
    <t xml:space="preserve"> [1×7 double]</t>
  </si>
  <si>
    <t>f_HP_Z</t>
  </si>
  <si>
    <t xml:space="preserve"> []</t>
  </si>
  <si>
    <t>f_HP_P</t>
  </si>
  <si>
    <t xml:space="preserve"> 'C2C'</t>
  </si>
  <si>
    <t>Min_VEO</t>
  </si>
  <si>
    <t>Max_VEO</t>
  </si>
  <si>
    <t xml:space="preserve"> 'CL120d'</t>
  </si>
  <si>
    <t>ctle_gdc_values</t>
  </si>
  <si>
    <t xml:space="preserve"> [1×21 double]</t>
  </si>
  <si>
    <t>CTLE_fp1</t>
  </si>
  <si>
    <t>CTLE_fp2</t>
  </si>
  <si>
    <t>CTLE_fz</t>
  </si>
  <si>
    <t>cursor_gain</t>
  </si>
  <si>
    <t>a_thru</t>
  </si>
  <si>
    <t xml:space="preserve"> [0.4150 0.4150]</t>
  </si>
  <si>
    <t>a_fext</t>
  </si>
  <si>
    <t>a_next</t>
  </si>
  <si>
    <t xml:space="preserve"> [0.6080 0.6080]</t>
  </si>
  <si>
    <t>a_icn_fext</t>
  </si>
  <si>
    <t>a_icn_next</t>
  </si>
  <si>
    <t>specBER</t>
  </si>
  <si>
    <t>pass_threshold</t>
  </si>
  <si>
    <t>ERL_pass_threshold</t>
  </si>
  <si>
    <t>SNDR</t>
  </si>
  <si>
    <t xml:space="preserve"> [33 33]</t>
  </si>
  <si>
    <t>samples_per_ui</t>
  </si>
  <si>
    <t>bmax</t>
  </si>
  <si>
    <t xml:space="preserve"> [1×12 double]</t>
  </si>
  <si>
    <t>bmin</t>
  </si>
  <si>
    <t>C_pkg_board</t>
  </si>
  <si>
    <t xml:space="preserve"> [8.7000e-14 8.7000e-14]</t>
  </si>
  <si>
    <t xml:space="preserve"> [1.2000e-13 1.2000e-13]</t>
  </si>
  <si>
    <t xml:space="preserve"> [1.2000e-10 1.2000e-10]</t>
  </si>
  <si>
    <t xml:space="preserve"> [3.0000e-14 3.0000e-14]</t>
  </si>
  <si>
    <t xml:space="preserve"> [0 0]</t>
  </si>
  <si>
    <t xml:space="preserve"> [50 50]</t>
  </si>
  <si>
    <t>Z_t</t>
  </si>
  <si>
    <t>Z0</t>
  </si>
  <si>
    <t>z_p_tx_cases</t>
  </si>
  <si>
    <t xml:space="preserve"> [2×4 double]</t>
  </si>
  <si>
    <t>flex</t>
  </si>
  <si>
    <t xml:space="preserve"> [2.9000e-14 2.9000e-14]</t>
  </si>
  <si>
    <t xml:space="preserve"> [1.9000e-14 1.9000e-14]</t>
  </si>
  <si>
    <t>z_p_next_cases</t>
  </si>
  <si>
    <t>z_p_fext_cases</t>
  </si>
  <si>
    <t>z_p_rx_cases</t>
  </si>
  <si>
    <t>pkg_gamma0_a1_a2</t>
  </si>
  <si>
    <t xml:space="preserve"> [0 9.9090e-04 2.7720e-04]</t>
  </si>
  <si>
    <t>pkg_tau</t>
  </si>
  <si>
    <t>z_p_fext_casesx</t>
  </si>
  <si>
    <t>z_p_next_casesx</t>
  </si>
  <si>
    <t>z_p_tx_casesx</t>
  </si>
  <si>
    <t>z_p_rx_casesx</t>
  </si>
  <si>
    <t>brd_gamma0_a1_a2</t>
  </si>
  <si>
    <t xml:space="preserve"> [0 3.8206e-04 9.5909e-05]</t>
  </si>
  <si>
    <t>brd_tau</t>
  </si>
  <si>
    <t>brd_Z_c</t>
  </si>
  <si>
    <t xml:space="preserve"> [100 100]</t>
  </si>
  <si>
    <t>z_bp_tx</t>
  </si>
  <si>
    <t>z_bp_next</t>
  </si>
  <si>
    <t>z_bp_fext</t>
  </si>
  <si>
    <t>z_bp_rx</t>
  </si>
  <si>
    <t>snpPortsOrder</t>
  </si>
  <si>
    <t xml:space="preserve"> [1 3 2 4]</t>
  </si>
  <si>
    <t>delta_IL</t>
  </si>
  <si>
    <t>fb_BT_cutoff</t>
  </si>
  <si>
    <t>tfx</t>
  </si>
  <si>
    <t>Grr_limit</t>
  </si>
  <si>
    <t>Grr</t>
  </si>
  <si>
    <t>Gx</t>
  </si>
  <si>
    <t>LOCAL_SEARCH</t>
  </si>
  <si>
    <t>num_next</t>
  </si>
  <si>
    <t>num_fext</t>
  </si>
  <si>
    <t>num_s4p_files</t>
  </si>
  <si>
    <t>ui</t>
  </si>
  <si>
    <t>sample_dt</t>
  </si>
  <si>
    <t>sigma_X</t>
  </si>
  <si>
    <t>base</t>
  </si>
  <si>
    <t xml:space="preserve"> 'KR_eval_ --Cable_BKP_28dB_0p995m_more_isi_thru1'</t>
  </si>
  <si>
    <t xml:space="preserve"> [31 1.8000 0 0]</t>
  </si>
  <si>
    <t xml:space="preserve"> [29 1.8000 0 0]</t>
  </si>
  <si>
    <t>Pkg_Zc</t>
  </si>
  <si>
    <t>package_testcase_i</t>
  </si>
  <si>
    <t>FLAG</t>
  </si>
  <si>
    <t xml:space="preserve"> [1×1 struct]</t>
  </si>
  <si>
    <t>Tx_rd_sel</t>
  </si>
  <si>
    <t>Rx_rd_sel</t>
  </si>
  <si>
    <t>RL_sel</t>
  </si>
  <si>
    <t>use_bmax</t>
  </si>
  <si>
    <t xml:space="preserve"> [1×40 double]</t>
  </si>
  <si>
    <t>use_bmin</t>
  </si>
  <si>
    <t>current_ffegain</t>
  </si>
  <si>
    <t>to re-run last COM run  in matlab</t>
  </si>
  <si>
    <t>eval(['a = ' getappdata(0,'cmd_str')])</t>
  </si>
  <si>
    <t>[0 1.0404e-3 4.201e-4]</t>
  </si>
  <si>
    <t>do not use</t>
  </si>
  <si>
    <t>Ohm (tdr sel)</t>
  </si>
  <si>
    <t>under consideration</t>
  </si>
  <si>
    <t>[0:0.01:0.1]</t>
  </si>
  <si>
    <t>c(2)</t>
  </si>
  <si>
    <t>c(3)</t>
  </si>
  <si>
    <t>[-0.15:0.05:0]</t>
  </si>
  <si>
    <t>[0 1.734e-3 1.455e-4]</t>
  </si>
  <si>
    <t>[87.5 87.5  ; 98 98  ]</t>
  </si>
  <si>
    <t>G_Q</t>
  </si>
  <si>
    <t xml:space="preserve">[ 1 2] </t>
  </si>
  <si>
    <t>[0:0.05:0.15]</t>
  </si>
  <si>
    <t>[12 30;  1.0 1.0]</t>
  </si>
  <si>
    <t>[0 0.001361 0.0002326]</t>
  </si>
  <si>
    <t>[96  78.2]</t>
  </si>
  <si>
    <t>[55 55]</t>
  </si>
  <si>
    <t xml:space="preserve"> [TX RX]  or selected</t>
  </si>
  <si>
    <t>INCLUDE_TX_RX_FILTER</t>
  </si>
  <si>
    <t>N_b_step</t>
  </si>
  <si>
    <t>normailized</t>
  </si>
  <si>
    <t>[12 30;  1.8 1.8]</t>
  </si>
  <si>
    <t>[ 0 ]</t>
  </si>
  <si>
    <t xml:space="preserve">c(0) </t>
  </si>
  <si>
    <t xml:space="preserve">c(-1) </t>
  </si>
  <si>
    <t xml:space="preserve"> [-0.34:0.02:0]</t>
  </si>
  <si>
    <t xml:space="preserve">c(-2) </t>
  </si>
  <si>
    <t xml:space="preserve">[-0.04:0.02:0.12] </t>
  </si>
  <si>
    <t>[0:0.02:0.12]</t>
  </si>
  <si>
    <t xml:space="preserve">c(-3) </t>
  </si>
  <si>
    <t xml:space="preserve">[-0.06:0.02:0.04] </t>
  </si>
  <si>
    <t>[-0.02:0.02:0]</t>
  </si>
  <si>
    <t xml:space="preserve">c(1) </t>
  </si>
  <si>
    <t xml:space="preserve">[-0.2:0.05:0.05] </t>
  </si>
  <si>
    <t xml:space="preserve"> [-0.1:0.05:0]</t>
  </si>
  <si>
    <t>0 ,1 , or 2</t>
  </si>
  <si>
    <t>Gz 41 SL model</t>
  </si>
  <si>
    <t>[0 0.000815015 0.000227997]</t>
  </si>
  <si>
    <t>[0.3 0.2*ones(1,10)]</t>
  </si>
  <si>
    <t>GZ 41 us model</t>
  </si>
  <si>
    <t>tp4a --&gt;</t>
  </si>
  <si>
    <t>&lt;-- TP1a, TP4 NE, TP4 FE</t>
  </si>
  <si>
    <t>[ 0.15  0.15  0.1 ]</t>
  </si>
  <si>
    <t>[ -0.15 - 0.15 - 0.1 ]</t>
  </si>
  <si>
    <t>[ 1 ]</t>
  </si>
  <si>
    <t>[15 30;  1.8 1.8 ]</t>
  </si>
  <si>
    <t>[ 0 0  ; 0 0 ]</t>
  </si>
  <si>
    <t>VSR_TP1a_eval_</t>
  </si>
  <si>
    <t>.\results\200GEL_VSR_host_TP1a_{date}\</t>
  </si>
  <si>
    <t>[ 0  0 ]</t>
  </si>
  <si>
    <t xml:space="preserve">[1 2] </t>
  </si>
  <si>
    <t>[50, 50]</t>
  </si>
  <si>
    <t>[1 2 3 4]</t>
  </si>
  <si>
    <t>[0 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</si>
</sst>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E+00"/>
    <numFmt numFmtId="165" formatCode="0.000E+00"/>
    <numFmt numFmtId="166" formatCode="0.000"/>
  </numFmts>
  <fonts count="2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77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name val="Calibri"/>
      <family val="2"/>
    </font>
    <font>
      <i/>
      <sz val="11"/>
      <color indexed="8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charset val="177"/>
      <scheme val="minor"/>
    </font>
    <font>
      <sz val="11"/>
      <color rgb="FF006100"/>
      <name val="Calibri"/>
      <family val="2"/>
      <scheme val="minor"/>
    </font>
    <font>
      <sz val="11"/>
      <color indexed="60"/>
      <name val="Calibri"/>
      <family val="2"/>
      <charset val="177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77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BBF2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medium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rgb="FF3F3F3F"/>
      </bottom>
      <diagonal/>
    </border>
  </borders>
  <cellStyleXfs count="19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8" borderId="12" applyNumberFormat="0" applyAlignment="0" applyProtection="0"/>
    <xf numFmtId="0" fontId="14" fillId="2" borderId="0" applyNumberFormat="0" applyBorder="0" applyAlignment="0" applyProtection="0"/>
    <xf numFmtId="0" fontId="15" fillId="2" borderId="0" applyNumberFormat="0" applyBorder="0" applyAlignment="0" applyProtection="0"/>
    <xf numFmtId="0" fontId="16" fillId="9" borderId="0" applyNumberFormat="0" applyBorder="0" applyAlignment="0" applyProtection="0"/>
    <xf numFmtId="0" fontId="17" fillId="9" borderId="0" applyNumberFormat="0" applyBorder="0" applyAlignment="0" applyProtection="0"/>
    <xf numFmtId="0" fontId="11" fillId="0" borderId="0"/>
    <xf numFmtId="0" fontId="18" fillId="0" borderId="0"/>
    <xf numFmtId="0" fontId="19" fillId="7" borderId="13" applyNumberFormat="0" applyAlignment="0" applyProtection="0"/>
    <xf numFmtId="0" fontId="19" fillId="7" borderId="13" applyNumberFormat="0" applyAlignment="0" applyProtection="0"/>
    <xf numFmtId="0" fontId="2" fillId="0" borderId="0"/>
    <xf numFmtId="0" fontId="2" fillId="0" borderId="0"/>
    <xf numFmtId="0" fontId="11" fillId="3" borderId="0" applyNumberFormat="0" applyBorder="0" applyAlignment="0" applyProtection="0"/>
    <xf numFmtId="0" fontId="14" fillId="2" borderId="0" applyNumberFormat="0" applyBorder="0" applyAlignment="0" applyProtection="0"/>
    <xf numFmtId="0" fontId="12" fillId="4" borderId="0" applyNumberFormat="0" applyBorder="0" applyAlignment="0" applyProtection="0"/>
    <xf numFmtId="0" fontId="11" fillId="10" borderId="14" applyNumberFormat="0" applyFont="0" applyAlignment="0" applyProtection="0"/>
    <xf numFmtId="44" fontId="11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1" fontId="0" fillId="0" borderId="2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2" xfId="0" applyFill="1" applyBorder="1"/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12" fillId="4" borderId="0" xfId="2" applyAlignment="1">
      <alignment horizontal="center" vertical="center"/>
    </xf>
    <xf numFmtId="0" fontId="16" fillId="9" borderId="2" xfId="6" applyBorder="1" applyAlignment="1">
      <alignment horizontal="center" vertical="center"/>
    </xf>
    <xf numFmtId="0" fontId="12" fillId="4" borderId="2" xfId="2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65" fontId="0" fillId="0" borderId="2" xfId="0" applyNumberFormat="1" applyFill="1" applyBorder="1" applyAlignment="1">
      <alignment horizontal="center" vertical="center"/>
    </xf>
    <xf numFmtId="11" fontId="0" fillId="0" borderId="3" xfId="0" applyNumberFormat="1" applyFill="1" applyBorder="1" applyAlignment="1">
      <alignment horizontal="center" vertical="center"/>
    </xf>
    <xf numFmtId="0" fontId="19" fillId="7" borderId="13" xfId="10" applyAlignment="1">
      <alignment horizontal="centerContinuous" vertical="center"/>
    </xf>
    <xf numFmtId="0" fontId="0" fillId="5" borderId="2" xfId="0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11" fontId="5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2" xfId="0" quotePrefix="1" applyFont="1" applyFill="1" applyBorder="1" applyAlignment="1">
      <alignment horizontal="left" vertical="center"/>
    </xf>
    <xf numFmtId="0" fontId="16" fillId="0" borderId="0" xfId="6" applyFill="1" applyAlignment="1">
      <alignment horizontal="left" vertical="center"/>
    </xf>
    <xf numFmtId="0" fontId="9" fillId="0" borderId="3" xfId="0" applyNumberFormat="1" applyFont="1" applyFill="1" applyBorder="1" applyAlignment="1">
      <alignment horizontal="center" vertical="center"/>
    </xf>
    <xf numFmtId="0" fontId="19" fillId="7" borderId="13" xfId="11" applyAlignment="1">
      <alignment horizontal="center" vertical="center"/>
    </xf>
    <xf numFmtId="0" fontId="14" fillId="2" borderId="1" xfId="4" applyBorder="1" applyAlignment="1">
      <alignment horizontal="center"/>
    </xf>
    <xf numFmtId="0" fontId="14" fillId="2" borderId="1" xfId="4" applyBorder="1" applyAlignment="1">
      <alignment horizontal="center" vertical="center"/>
    </xf>
    <xf numFmtId="0" fontId="14" fillId="2" borderId="0" xfId="4" applyAlignment="1">
      <alignment horizontal="center" vertical="center"/>
    </xf>
    <xf numFmtId="0" fontId="11" fillId="3" borderId="3" xfId="1" applyBorder="1" applyAlignment="1">
      <alignment horizontal="center" vertical="center"/>
    </xf>
    <xf numFmtId="0" fontId="18" fillId="0" borderId="0" xfId="9"/>
    <xf numFmtId="0" fontId="18" fillId="0" borderId="0" xfId="9" applyAlignment="1">
      <alignment horizontal="left" wrapText="1"/>
    </xf>
    <xf numFmtId="0" fontId="18" fillId="0" borderId="0" xfId="9" applyAlignment="1">
      <alignment horizontal="left"/>
    </xf>
    <xf numFmtId="0" fontId="13" fillId="8" borderId="12" xfId="3"/>
    <xf numFmtId="0" fontId="13" fillId="8" borderId="12" xfId="3" applyAlignment="1">
      <alignment horizontal="left" wrapText="1"/>
    </xf>
    <xf numFmtId="0" fontId="13" fillId="8" borderId="12" xfId="3" applyAlignment="1">
      <alignment horizontal="left"/>
    </xf>
    <xf numFmtId="0" fontId="5" fillId="0" borderId="7" xfId="9" applyFont="1" applyFill="1" applyBorder="1" applyAlignment="1">
      <alignment horizontal="left" vertical="center"/>
    </xf>
    <xf numFmtId="0" fontId="5" fillId="0" borderId="2" xfId="9" applyFont="1" applyFill="1" applyBorder="1" applyAlignment="1">
      <alignment horizontal="left" vertical="center"/>
    </xf>
    <xf numFmtId="0" fontId="10" fillId="0" borderId="3" xfId="9" applyFont="1" applyFill="1" applyBorder="1" applyAlignment="1">
      <alignment horizontal="left" vertical="center"/>
    </xf>
    <xf numFmtId="0" fontId="4" fillId="0" borderId="2" xfId="9" applyFont="1" applyFill="1" applyBorder="1" applyAlignment="1">
      <alignment horizontal="left" vertical="center"/>
    </xf>
    <xf numFmtId="11" fontId="13" fillId="8" borderId="12" xfId="3" applyNumberFormat="1" applyAlignment="1">
      <alignment horizontal="left"/>
    </xf>
    <xf numFmtId="0" fontId="13" fillId="8" borderId="12" xfId="3" applyAlignment="1">
      <alignment wrapText="1"/>
    </xf>
    <xf numFmtId="0" fontId="15" fillId="2" borderId="0" xfId="5" applyAlignment="1">
      <alignment horizontal="left"/>
    </xf>
    <xf numFmtId="0" fontId="17" fillId="9" borderId="0" xfId="7" applyAlignment="1">
      <alignment horizontal="left"/>
    </xf>
    <xf numFmtId="11" fontId="18" fillId="0" borderId="0" xfId="9" applyNumberFormat="1" applyAlignment="1">
      <alignment horizontal="left"/>
    </xf>
    <xf numFmtId="0" fontId="4" fillId="2" borderId="2" xfId="5" applyFont="1" applyBorder="1" applyAlignment="1">
      <alignment horizontal="center" vertical="center"/>
    </xf>
    <xf numFmtId="0" fontId="4" fillId="2" borderId="3" xfId="5" applyFont="1" applyBorder="1" applyAlignment="1">
      <alignment horizontal="center" vertical="center"/>
    </xf>
    <xf numFmtId="0" fontId="4" fillId="2" borderId="2" xfId="5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11" fontId="5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9" fillId="7" borderId="13" xfId="11"/>
    <xf numFmtId="0" fontId="19" fillId="7" borderId="13" xfId="11" applyAlignment="1">
      <alignment horizontal="left"/>
    </xf>
    <xf numFmtId="0" fontId="0" fillId="3" borderId="3" xfId="1" applyNumberFormat="1" applyFont="1" applyBorder="1" applyAlignment="1">
      <alignment horizontal="center" vertical="center"/>
    </xf>
    <xf numFmtId="0" fontId="0" fillId="3" borderId="3" xfId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18" fillId="0" borderId="2" xfId="9" applyBorder="1" applyAlignment="1">
      <alignment horizontal="left" wrapText="1"/>
    </xf>
    <xf numFmtId="0" fontId="18" fillId="0" borderId="2" xfId="9" applyBorder="1" applyAlignment="1">
      <alignment horizontal="left"/>
    </xf>
    <xf numFmtId="166" fontId="5" fillId="0" borderId="2" xfId="0" applyNumberFormat="1" applyFont="1" applyFill="1" applyBorder="1" applyAlignment="1">
      <alignment horizontal="center" vertical="center"/>
    </xf>
    <xf numFmtId="166" fontId="5" fillId="0" borderId="2" xfId="8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8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9" fillId="7" borderId="13" xfId="11" applyAlignment="1">
      <alignment horizontal="centerContinuous" vertical="center"/>
    </xf>
    <xf numFmtId="166" fontId="11" fillId="0" borderId="2" xfId="8" applyNumberFormat="1" applyFill="1" applyBorder="1" applyAlignment="1">
      <alignment horizontal="center" vertical="center"/>
    </xf>
    <xf numFmtId="0" fontId="0" fillId="0" borderId="2" xfId="8" applyFont="1" applyFill="1" applyBorder="1" applyAlignment="1">
      <alignment horizontal="center" vertical="center"/>
    </xf>
    <xf numFmtId="0" fontId="17" fillId="9" borderId="2" xfId="7" applyBorder="1" applyAlignment="1">
      <alignment horizontal="left" vertical="center"/>
    </xf>
    <xf numFmtId="0" fontId="17" fillId="9" borderId="2" xfId="7" applyBorder="1" applyAlignment="1">
      <alignment horizontal="center" vertical="center"/>
    </xf>
    <xf numFmtId="0" fontId="2" fillId="0" borderId="0" xfId="13"/>
    <xf numFmtId="0" fontId="2" fillId="0" borderId="0" xfId="13" applyAlignment="1">
      <alignment horizontal="left"/>
    </xf>
    <xf numFmtId="0" fontId="1" fillId="0" borderId="0" xfId="13" applyFont="1" applyAlignment="1">
      <alignment horizontal="left" wrapText="1"/>
    </xf>
    <xf numFmtId="0" fontId="1" fillId="0" borderId="0" xfId="13" applyFont="1"/>
    <xf numFmtId="0" fontId="2" fillId="0" borderId="0" xfId="13" applyAlignment="1">
      <alignment horizontal="left" wrapText="1"/>
    </xf>
    <xf numFmtId="0" fontId="17" fillId="9" borderId="0" xfId="7"/>
    <xf numFmtId="0" fontId="17" fillId="9" borderId="0" xfId="7" applyAlignment="1">
      <alignment horizontal="left" wrapText="1"/>
    </xf>
    <xf numFmtId="0" fontId="9" fillId="0" borderId="15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11" borderId="13" xfId="11" applyFill="1" applyAlignment="1">
      <alignment horizontal="center"/>
    </xf>
    <xf numFmtId="0" fontId="5" fillId="11" borderId="2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5" fillId="10" borderId="2" xfId="17" applyFont="1" applyBorder="1" applyAlignment="1">
      <alignment horizontal="center" vertical="center"/>
    </xf>
    <xf numFmtId="11" fontId="5" fillId="0" borderId="2" xfId="18" applyNumberFormat="1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11" fontId="5" fillId="12" borderId="2" xfId="0" applyNumberFormat="1" applyFont="1" applyFill="1" applyBorder="1" applyAlignment="1">
      <alignment horizontal="center" vertical="center"/>
    </xf>
    <xf numFmtId="11" fontId="5" fillId="12" borderId="0" xfId="0" applyNumberFormat="1" applyFont="1" applyFill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11" fillId="2" borderId="3" xfId="4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17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6" fillId="7" borderId="13" xfId="10" applyFont="1" applyAlignment="1">
      <alignment horizontal="centerContinuous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1" fillId="0" borderId="2" xfId="8" applyFont="1" applyFill="1" applyBorder="1" applyAlignment="1">
      <alignment horizontal="center" vertical="center"/>
    </xf>
    <xf numFmtId="11" fontId="5" fillId="0" borderId="0" xfId="0" applyNumberFormat="1" applyFont="1" applyFill="1" applyAlignment="1">
      <alignment horizontal="center" vertical="center"/>
    </xf>
    <xf numFmtId="0" fontId="5" fillId="10" borderId="14" xfId="17" applyFont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0" xfId="0" quotePrefix="1" applyFont="1" applyFill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11" fontId="5" fillId="0" borderId="0" xfId="0" quotePrefix="1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left" vertical="center"/>
    </xf>
    <xf numFmtId="0" fontId="1" fillId="0" borderId="0" xfId="9" applyFont="1" applyAlignment="1">
      <alignment horizontal="left" wrapText="1"/>
    </xf>
    <xf numFmtId="0" fontId="1" fillId="0" borderId="0" xfId="9" applyFont="1"/>
    <xf numFmtId="0" fontId="1" fillId="0" borderId="0" xfId="9" applyFont="1" applyAlignment="1">
      <alignment horizontal="left"/>
    </xf>
    <xf numFmtId="0" fontId="8" fillId="16" borderId="0" xfId="0" applyFont="1" applyFill="1" applyAlignment="1">
      <alignment horizontal="center" vertical="center"/>
    </xf>
    <xf numFmtId="2" fontId="5" fillId="16" borderId="3" xfId="0" applyNumberFormat="1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17" applyFont="1" applyFill="1" applyBorder="1" applyAlignment="1">
      <alignment horizontal="left" vertical="center"/>
    </xf>
    <xf numFmtId="0" fontId="11" fillId="0" borderId="0" xfId="4" applyFont="1" applyFill="1" applyBorder="1" applyAlignment="1">
      <alignment horizontal="left" vertical="center"/>
    </xf>
    <xf numFmtId="0" fontId="19" fillId="7" borderId="25" xfId="10" applyBorder="1" applyAlignment="1">
      <alignment horizontal="centerContinuous" vertical="center"/>
    </xf>
    <xf numFmtId="0" fontId="19" fillId="7" borderId="26" xfId="10" applyBorder="1" applyAlignment="1">
      <alignment horizontal="centerContinuous" vertical="center"/>
    </xf>
    <xf numFmtId="0" fontId="19" fillId="7" borderId="27" xfId="10" applyBorder="1" applyAlignment="1">
      <alignment horizontal="centerContinuous" vertical="center"/>
    </xf>
    <xf numFmtId="0" fontId="5" fillId="16" borderId="3" xfId="0" applyNumberFormat="1" applyFont="1" applyFill="1" applyBorder="1" applyAlignment="1">
      <alignment horizontal="center" vertical="center"/>
    </xf>
  </cellXfs>
  <cellStyles count="19">
    <cellStyle name="40% - Accent5" xfId="1" builtinId="47"/>
    <cellStyle name="40% - Accent5 2" xfId="14" xr:uid="{00000000-0005-0000-0000-000001000000}"/>
    <cellStyle name="Bad" xfId="2" builtinId="27"/>
    <cellStyle name="Bad 2" xfId="16" xr:uid="{00000000-0005-0000-0000-000003000000}"/>
    <cellStyle name="Check Cell 2" xfId="3" xr:uid="{00000000-0005-0000-0000-000004000000}"/>
    <cellStyle name="Currency" xfId="18" builtinId="4"/>
    <cellStyle name="Good" xfId="4" builtinId="26"/>
    <cellStyle name="Good 2" xfId="5" xr:uid="{00000000-0005-0000-0000-000007000000}"/>
    <cellStyle name="Good 3" xfId="15" xr:uid="{00000000-0005-0000-0000-000008000000}"/>
    <cellStyle name="Neutral" xfId="6" builtinId="28"/>
    <cellStyle name="Neutral 2" xfId="7" xr:uid="{00000000-0005-0000-0000-00000A000000}"/>
    <cellStyle name="Normal" xfId="0" builtinId="0"/>
    <cellStyle name="Normal 2" xfId="8" xr:uid="{00000000-0005-0000-0000-00000C000000}"/>
    <cellStyle name="Normal 3" xfId="9" xr:uid="{00000000-0005-0000-0000-00000D000000}"/>
    <cellStyle name="Normal 3 2" xfId="13" xr:uid="{00000000-0005-0000-0000-00000E000000}"/>
    <cellStyle name="Normal 3 3" xfId="12" xr:uid="{00000000-0005-0000-0000-00000F000000}"/>
    <cellStyle name="Note" xfId="17" builtinId="10"/>
    <cellStyle name="Output" xfId="10" builtinId="21"/>
    <cellStyle name="Output 2" xfId="11" xr:uid="{00000000-0005-0000-0000-00001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BB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4"/>
  <sheetViews>
    <sheetView tabSelected="1" zoomScale="99" zoomScaleNormal="99" workbookViewId="0">
      <selection activeCell="X15" sqref="X15"/>
    </sheetView>
  </sheetViews>
  <sheetFormatPr defaultColWidth="8.7109375" defaultRowHeight="15" x14ac:dyDescent="0.25"/>
  <cols>
    <col min="1" max="1" width="17.28515625" style="30" customWidth="1"/>
    <col min="2" max="2" width="29.140625" style="30" customWidth="1"/>
    <col min="3" max="3" width="8" style="30" bestFit="1" customWidth="1"/>
    <col min="4" max="4" width="15.7109375" style="30" customWidth="1"/>
    <col min="5" max="5" width="14.140625" style="30" bestFit="1" customWidth="1"/>
    <col min="6" max="6" width="18.85546875" style="30" customWidth="1"/>
    <col min="7" max="7" width="16.28515625" style="30" customWidth="1"/>
    <col min="8" max="8" width="11.7109375" style="30" customWidth="1"/>
    <col min="9" max="9" width="1.5703125" style="30" customWidth="1"/>
    <col min="10" max="10" width="25.28515625" style="30" customWidth="1"/>
    <col min="11" max="11" width="25.42578125" style="30" bestFit="1" customWidth="1"/>
    <col min="12" max="12" width="27.28515625" style="30" customWidth="1"/>
    <col min="13" max="13" width="16.140625" style="30" customWidth="1"/>
    <col min="14" max="14" width="21.85546875" style="30" customWidth="1"/>
    <col min="15" max="15" width="23" style="30" customWidth="1"/>
    <col min="16" max="16" width="15.7109375" style="30" customWidth="1"/>
    <col min="17" max="17" width="15.5703125" style="30" customWidth="1"/>
    <col min="18" max="16384" width="8.7109375" style="30"/>
  </cols>
  <sheetData>
    <row r="1" spans="1:31" x14ac:dyDescent="0.25">
      <c r="A1" s="120" t="s">
        <v>0</v>
      </c>
      <c r="B1" s="120"/>
      <c r="C1" s="120"/>
      <c r="D1" s="120"/>
      <c r="E1" s="29"/>
      <c r="F1" s="120" t="s">
        <v>1</v>
      </c>
      <c r="G1" s="120"/>
      <c r="H1" s="120"/>
      <c r="I1" s="105"/>
      <c r="J1" s="120" t="s">
        <v>2</v>
      </c>
      <c r="K1" s="120"/>
      <c r="L1" s="120"/>
      <c r="M1" s="105"/>
      <c r="N1" s="120" t="s">
        <v>3</v>
      </c>
      <c r="O1" s="120"/>
      <c r="P1" s="120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</row>
    <row r="2" spans="1:31" x14ac:dyDescent="0.25">
      <c r="A2" s="31" t="s">
        <v>4</v>
      </c>
      <c r="B2" s="31" t="s">
        <v>5</v>
      </c>
      <c r="C2" s="31" t="s">
        <v>6</v>
      </c>
      <c r="D2" s="31" t="s">
        <v>7</v>
      </c>
      <c r="E2" s="105"/>
      <c r="F2" s="121" t="s">
        <v>8</v>
      </c>
      <c r="G2" s="121">
        <v>1</v>
      </c>
      <c r="H2" s="121" t="s">
        <v>9</v>
      </c>
      <c r="I2" s="105"/>
      <c r="J2" s="32" t="s">
        <v>10</v>
      </c>
      <c r="K2" s="32" t="s">
        <v>5</v>
      </c>
      <c r="L2" s="32" t="s">
        <v>6</v>
      </c>
      <c r="M2" s="105"/>
      <c r="N2" s="81" t="s">
        <v>11</v>
      </c>
      <c r="O2" s="146">
        <v>3</v>
      </c>
      <c r="P2" s="81" t="s">
        <v>12</v>
      </c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</row>
    <row r="3" spans="1:31" x14ac:dyDescent="0.25">
      <c r="A3" s="79" t="s">
        <v>13</v>
      </c>
      <c r="B3" s="138">
        <f>212/LOG(B20,2)</f>
        <v>106</v>
      </c>
      <c r="C3" s="79" t="s">
        <v>14</v>
      </c>
      <c r="D3" s="79"/>
      <c r="E3" s="105"/>
      <c r="F3" s="81" t="s">
        <v>15</v>
      </c>
      <c r="G3" s="81">
        <v>1</v>
      </c>
      <c r="H3" s="81" t="s">
        <v>9</v>
      </c>
      <c r="I3" s="105"/>
      <c r="J3" s="115" t="s">
        <v>16</v>
      </c>
      <c r="K3" s="115" t="s">
        <v>17</v>
      </c>
      <c r="L3" s="115"/>
      <c r="M3" s="105"/>
      <c r="N3" s="81" t="s">
        <v>18</v>
      </c>
      <c r="O3" s="146">
        <v>3</v>
      </c>
      <c r="P3" s="81" t="s">
        <v>19</v>
      </c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</row>
    <row r="4" spans="1:31" x14ac:dyDescent="0.25">
      <c r="A4" s="79" t="s">
        <v>20</v>
      </c>
      <c r="B4" s="79">
        <v>0.05</v>
      </c>
      <c r="C4" s="79" t="s">
        <v>21</v>
      </c>
      <c r="D4" s="79"/>
      <c r="E4" s="105"/>
      <c r="F4" s="121" t="s">
        <v>22</v>
      </c>
      <c r="G4" s="121">
        <v>1</v>
      </c>
      <c r="H4" s="121" t="s">
        <v>9</v>
      </c>
      <c r="I4" s="105"/>
      <c r="J4" s="115" t="s">
        <v>23</v>
      </c>
      <c r="K4" s="115">
        <v>5.7000000000000002E-3</v>
      </c>
      <c r="L4" s="115" t="s">
        <v>24</v>
      </c>
      <c r="M4" s="105"/>
      <c r="N4" s="81" t="s">
        <v>25</v>
      </c>
      <c r="O4" s="122">
        <v>40</v>
      </c>
      <c r="P4" s="81" t="s">
        <v>26</v>
      </c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38"/>
    </row>
    <row r="5" spans="1:31" x14ac:dyDescent="0.25">
      <c r="A5" s="81" t="s">
        <v>27</v>
      </c>
      <c r="B5" s="81">
        <v>0.01</v>
      </c>
      <c r="C5" s="81" t="s">
        <v>21</v>
      </c>
      <c r="D5" s="81"/>
      <c r="E5" s="105"/>
      <c r="F5" s="81" t="s">
        <v>28</v>
      </c>
      <c r="G5" s="39" t="s">
        <v>717</v>
      </c>
      <c r="H5" s="81"/>
      <c r="I5" s="105"/>
      <c r="J5" s="115" t="s">
        <v>29</v>
      </c>
      <c r="K5" s="115" t="s">
        <v>30</v>
      </c>
      <c r="L5" s="115" t="s">
        <v>31</v>
      </c>
      <c r="M5" s="105"/>
      <c r="N5" s="81" t="s">
        <v>32</v>
      </c>
      <c r="O5" s="122">
        <v>0.2</v>
      </c>
      <c r="P5" s="79" t="s">
        <v>33</v>
      </c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38"/>
    </row>
    <row r="6" spans="1:31" x14ac:dyDescent="0.25">
      <c r="A6" s="81" t="s">
        <v>34</v>
      </c>
      <c r="B6" s="104" t="s">
        <v>35</v>
      </c>
      <c r="C6" s="81" t="s">
        <v>36</v>
      </c>
      <c r="D6" s="81" t="s">
        <v>37</v>
      </c>
      <c r="E6" s="105"/>
      <c r="F6" s="81" t="s">
        <v>38</v>
      </c>
      <c r="G6" s="81">
        <v>0</v>
      </c>
      <c r="H6" s="81" t="s">
        <v>9</v>
      </c>
      <c r="I6" s="105"/>
      <c r="J6" s="82" t="s">
        <v>39</v>
      </c>
      <c r="K6" s="82"/>
      <c r="L6" s="82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</row>
    <row r="7" spans="1:31" x14ac:dyDescent="0.25">
      <c r="A7" s="81" t="s">
        <v>40</v>
      </c>
      <c r="B7" s="104" t="s">
        <v>41</v>
      </c>
      <c r="C7" s="81" t="s">
        <v>42</v>
      </c>
      <c r="D7" s="81" t="s">
        <v>43</v>
      </c>
      <c r="E7" s="105"/>
      <c r="F7" s="81" t="s">
        <v>44</v>
      </c>
      <c r="G7" s="81" t="s">
        <v>721</v>
      </c>
      <c r="H7" s="81"/>
      <c r="I7" s="105"/>
      <c r="J7" s="84" t="s">
        <v>46</v>
      </c>
      <c r="K7" s="77">
        <v>0.46899999999999997</v>
      </c>
      <c r="L7" s="84" t="s">
        <v>47</v>
      </c>
      <c r="M7" s="105"/>
      <c r="N7" s="81" t="s">
        <v>48</v>
      </c>
      <c r="O7" s="81" t="s">
        <v>49</v>
      </c>
      <c r="P7" s="81" t="s">
        <v>36</v>
      </c>
      <c r="Q7" s="81" t="s">
        <v>37</v>
      </c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</row>
    <row r="8" spans="1:31" x14ac:dyDescent="0.25">
      <c r="A8" s="81" t="s">
        <v>50</v>
      </c>
      <c r="B8" s="104" t="s">
        <v>51</v>
      </c>
      <c r="C8" s="81" t="s">
        <v>36</v>
      </c>
      <c r="D8" s="81" t="s">
        <v>43</v>
      </c>
      <c r="E8" s="105"/>
      <c r="F8" s="81" t="s">
        <v>52</v>
      </c>
      <c r="G8" s="81" t="s">
        <v>716</v>
      </c>
      <c r="H8" s="81"/>
      <c r="I8" s="105"/>
      <c r="J8" s="81" t="s">
        <v>53</v>
      </c>
      <c r="K8" s="77">
        <v>0.46899999999999997</v>
      </c>
      <c r="L8" s="81" t="s">
        <v>54</v>
      </c>
      <c r="M8" s="105"/>
      <c r="N8" s="81"/>
      <c r="O8" s="81" t="s">
        <v>55</v>
      </c>
      <c r="P8" s="81" t="s">
        <v>42</v>
      </c>
      <c r="Q8" s="81" t="s">
        <v>43</v>
      </c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</row>
    <row r="9" spans="1:31" x14ac:dyDescent="0.25">
      <c r="A9" s="81" t="s">
        <v>56</v>
      </c>
      <c r="B9" s="95" t="s">
        <v>719</v>
      </c>
      <c r="C9" s="81"/>
      <c r="D9" s="81" t="s">
        <v>57</v>
      </c>
      <c r="E9" s="105"/>
      <c r="F9" s="123" t="s">
        <v>58</v>
      </c>
      <c r="G9" s="123">
        <v>0</v>
      </c>
      <c r="H9" s="81" t="s">
        <v>59</v>
      </c>
      <c r="I9" s="105"/>
      <c r="J9" s="81" t="s">
        <v>60</v>
      </c>
      <c r="K9" s="77">
        <f>K8</f>
        <v>0.46899999999999997</v>
      </c>
      <c r="L9" s="81" t="s">
        <v>21</v>
      </c>
      <c r="M9" s="105"/>
      <c r="N9" s="81"/>
      <c r="O9" s="81" t="s">
        <v>61</v>
      </c>
      <c r="P9" s="81" t="s">
        <v>36</v>
      </c>
      <c r="Q9" s="81" t="s">
        <v>43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</row>
    <row r="10" spans="1:31" x14ac:dyDescent="0.25">
      <c r="A10" s="81" t="s">
        <v>62</v>
      </c>
      <c r="B10" s="104" t="s">
        <v>63</v>
      </c>
      <c r="C10" s="81" t="s">
        <v>64</v>
      </c>
      <c r="D10" s="81" t="s">
        <v>65</v>
      </c>
      <c r="E10" s="105"/>
      <c r="F10" s="123" t="s">
        <v>66</v>
      </c>
      <c r="G10" s="123">
        <v>2</v>
      </c>
      <c r="H10" s="81"/>
      <c r="I10" s="105"/>
      <c r="J10" s="81" t="s">
        <v>67</v>
      </c>
      <c r="K10" s="97">
        <f>B3*B26</f>
        <v>79.5</v>
      </c>
      <c r="L10" s="81" t="s">
        <v>21</v>
      </c>
      <c r="M10" s="105"/>
      <c r="N10" s="81"/>
      <c r="O10" s="81" t="s">
        <v>68</v>
      </c>
      <c r="P10" s="81"/>
      <c r="Q10" s="81" t="s">
        <v>57</v>
      </c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38"/>
    </row>
    <row r="11" spans="1:31" x14ac:dyDescent="0.25">
      <c r="A11" s="81" t="s">
        <v>69</v>
      </c>
      <c r="B11" s="104" t="s">
        <v>70</v>
      </c>
      <c r="C11" s="81" t="s">
        <v>64</v>
      </c>
      <c r="D11" s="81" t="s">
        <v>65</v>
      </c>
      <c r="E11" s="105"/>
      <c r="F11" s="120" t="s">
        <v>71</v>
      </c>
      <c r="G11" s="120"/>
      <c r="H11" s="120"/>
      <c r="I11" s="105"/>
      <c r="J11" s="84" t="s">
        <v>72</v>
      </c>
      <c r="K11" s="83">
        <v>0.45</v>
      </c>
      <c r="L11" s="84" t="s">
        <v>73</v>
      </c>
      <c r="M11" s="105"/>
      <c r="N11" s="81"/>
      <c r="O11" s="81" t="s">
        <v>74</v>
      </c>
      <c r="P11" s="81" t="s">
        <v>64</v>
      </c>
      <c r="Q11" s="81" t="s">
        <v>65</v>
      </c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38"/>
    </row>
    <row r="12" spans="1:31" x14ac:dyDescent="0.25">
      <c r="A12" s="81" t="s">
        <v>75</v>
      </c>
      <c r="B12" s="104" t="s">
        <v>63</v>
      </c>
      <c r="C12" s="81" t="s">
        <v>64</v>
      </c>
      <c r="D12" s="81" t="s">
        <v>65</v>
      </c>
      <c r="E12" s="105"/>
      <c r="F12" s="81" t="s">
        <v>76</v>
      </c>
      <c r="G12" s="81">
        <v>12</v>
      </c>
      <c r="H12" s="81" t="s">
        <v>77</v>
      </c>
      <c r="I12" s="105"/>
      <c r="J12" s="80" t="s">
        <v>78</v>
      </c>
      <c r="K12" s="78">
        <v>0.45</v>
      </c>
      <c r="L12" s="124" t="s">
        <v>73</v>
      </c>
      <c r="M12" s="38"/>
      <c r="N12" s="81"/>
      <c r="O12" s="81" t="s">
        <v>79</v>
      </c>
      <c r="P12" s="81" t="s">
        <v>64</v>
      </c>
      <c r="Q12" s="81" t="s">
        <v>65</v>
      </c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</row>
    <row r="13" spans="1:31" x14ac:dyDescent="0.25">
      <c r="A13" s="81" t="s">
        <v>80</v>
      </c>
      <c r="B13" s="104" t="s">
        <v>70</v>
      </c>
      <c r="C13" s="81" t="s">
        <v>64</v>
      </c>
      <c r="D13" s="81" t="s">
        <v>65</v>
      </c>
      <c r="E13" s="105"/>
      <c r="F13" s="81" t="s">
        <v>81</v>
      </c>
      <c r="G13" s="81">
        <v>10</v>
      </c>
      <c r="H13" s="81" t="s">
        <v>82</v>
      </c>
      <c r="I13" s="105"/>
      <c r="J13" s="105"/>
      <c r="K13" s="105"/>
      <c r="L13" s="105"/>
      <c r="M13" s="105"/>
      <c r="N13" s="81"/>
      <c r="O13" s="81" t="s">
        <v>74</v>
      </c>
      <c r="P13" s="81" t="s">
        <v>64</v>
      </c>
      <c r="Q13" s="81" t="s">
        <v>65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38"/>
    </row>
    <row r="14" spans="1:31" x14ac:dyDescent="0.25">
      <c r="A14" s="81" t="s">
        <v>83</v>
      </c>
      <c r="B14" s="139" t="s">
        <v>722</v>
      </c>
      <c r="C14" s="81" t="s">
        <v>36</v>
      </c>
      <c r="D14" s="81" t="s">
        <v>37</v>
      </c>
      <c r="E14" s="105"/>
      <c r="F14" s="81" t="s">
        <v>84</v>
      </c>
      <c r="G14" s="81">
        <v>10</v>
      </c>
      <c r="H14" s="81" t="s">
        <v>85</v>
      </c>
      <c r="I14" s="105"/>
      <c r="J14" s="105"/>
      <c r="K14" s="105"/>
      <c r="L14" s="105"/>
      <c r="M14" s="105"/>
      <c r="N14" s="81"/>
      <c r="O14" s="81" t="s">
        <v>79</v>
      </c>
      <c r="P14" s="81" t="s">
        <v>64</v>
      </c>
      <c r="Q14" s="81" t="s">
        <v>65</v>
      </c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</row>
    <row r="15" spans="1:31" x14ac:dyDescent="0.25">
      <c r="A15" s="79" t="s">
        <v>86</v>
      </c>
      <c r="B15" s="95">
        <v>50</v>
      </c>
      <c r="C15" s="79" t="s">
        <v>31</v>
      </c>
      <c r="D15" s="79"/>
      <c r="E15" s="105"/>
      <c r="F15" s="117" t="s">
        <v>87</v>
      </c>
      <c r="G15" s="117">
        <v>8</v>
      </c>
      <c r="H15" s="117" t="s">
        <v>82</v>
      </c>
      <c r="I15" s="105"/>
      <c r="J15" s="105"/>
      <c r="K15" s="105"/>
      <c r="L15" s="105"/>
      <c r="M15" s="125"/>
      <c r="N15" s="81"/>
      <c r="O15" s="81" t="s">
        <v>88</v>
      </c>
      <c r="P15" s="81" t="s">
        <v>36</v>
      </c>
      <c r="Q15" s="81" t="s">
        <v>37</v>
      </c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</row>
    <row r="16" spans="1:31" ht="13.5" customHeight="1" x14ac:dyDescent="0.25">
      <c r="A16" s="79" t="s">
        <v>89</v>
      </c>
      <c r="B16" s="95" t="s">
        <v>720</v>
      </c>
      <c r="C16" s="79" t="s">
        <v>31</v>
      </c>
      <c r="D16" s="79" t="s">
        <v>90</v>
      </c>
      <c r="E16" s="105"/>
      <c r="F16" s="81" t="s">
        <v>91</v>
      </c>
      <c r="G16" s="103">
        <v>1E-4</v>
      </c>
      <c r="H16" s="81"/>
      <c r="I16" s="105"/>
      <c r="J16" s="99" t="s">
        <v>92</v>
      </c>
      <c r="K16" s="99" t="s">
        <v>93</v>
      </c>
      <c r="L16" s="99" t="s">
        <v>94</v>
      </c>
      <c r="M16" s="126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</row>
    <row r="17" spans="1:14" x14ac:dyDescent="0.25">
      <c r="A17" s="79" t="s">
        <v>95</v>
      </c>
      <c r="B17" s="41">
        <v>0.41499999999999998</v>
      </c>
      <c r="C17" s="79" t="s">
        <v>73</v>
      </c>
      <c r="D17" s="81"/>
      <c r="E17" s="105"/>
      <c r="F17" s="81" t="s">
        <v>96</v>
      </c>
      <c r="G17" s="100">
        <f>1/B3*0.345</f>
        <v>3.2547169811320753E-3</v>
      </c>
      <c r="H17" s="81" t="s">
        <v>97</v>
      </c>
      <c r="I17" s="105"/>
      <c r="J17" s="105" t="s">
        <v>98</v>
      </c>
      <c r="K17" s="105">
        <v>2.5</v>
      </c>
      <c r="L17" s="105"/>
      <c r="M17" s="105"/>
    </row>
    <row r="18" spans="1:14" x14ac:dyDescent="0.25">
      <c r="A18" s="127" t="s">
        <v>99</v>
      </c>
      <c r="B18" s="94">
        <v>0.41499999999999998</v>
      </c>
      <c r="C18" s="127" t="s">
        <v>73</v>
      </c>
      <c r="D18" s="128"/>
      <c r="E18" s="129"/>
      <c r="F18" s="81" t="s">
        <v>100</v>
      </c>
      <c r="G18" s="81">
        <v>1</v>
      </c>
      <c r="H18" s="81" t="s">
        <v>59</v>
      </c>
      <c r="I18" s="105"/>
      <c r="J18" s="105"/>
      <c r="K18" s="105"/>
      <c r="L18" s="105"/>
      <c r="M18" s="105"/>
    </row>
    <row r="19" spans="1:14" x14ac:dyDescent="0.25">
      <c r="A19" s="127" t="s">
        <v>101</v>
      </c>
      <c r="B19" s="94">
        <v>0.45</v>
      </c>
      <c r="C19" s="127" t="s">
        <v>73</v>
      </c>
      <c r="D19" s="128"/>
      <c r="E19" s="129"/>
      <c r="F19" s="81" t="s">
        <v>102</v>
      </c>
      <c r="G19" s="81" t="s">
        <v>103</v>
      </c>
      <c r="H19" s="81"/>
      <c r="I19" s="105"/>
      <c r="J19" s="105"/>
      <c r="K19" s="105"/>
      <c r="L19" s="105"/>
      <c r="M19" s="105"/>
    </row>
    <row r="20" spans="1:14" x14ac:dyDescent="0.25">
      <c r="A20" s="130" t="s">
        <v>104</v>
      </c>
      <c r="B20" s="130">
        <v>4</v>
      </c>
      <c r="C20" s="130"/>
      <c r="D20" s="121"/>
      <c r="E20" s="129"/>
      <c r="F20" s="81" t="s">
        <v>105</v>
      </c>
      <c r="G20" s="81">
        <v>0</v>
      </c>
      <c r="H20" s="81" t="s">
        <v>59</v>
      </c>
      <c r="I20" s="105"/>
      <c r="J20" s="140"/>
      <c r="K20" s="140"/>
      <c r="L20" s="105"/>
      <c r="M20" s="105"/>
      <c r="N20" s="137"/>
    </row>
    <row r="21" spans="1:14" x14ac:dyDescent="0.25">
      <c r="A21" s="79" t="s">
        <v>106</v>
      </c>
      <c r="B21" s="79">
        <v>32</v>
      </c>
      <c r="C21" s="79" t="s">
        <v>107</v>
      </c>
      <c r="D21" s="81"/>
      <c r="E21" s="129"/>
      <c r="F21" s="81" t="s">
        <v>108</v>
      </c>
      <c r="G21" s="81">
        <v>1</v>
      </c>
      <c r="H21" s="81" t="s">
        <v>59</v>
      </c>
      <c r="I21" s="105"/>
      <c r="J21" s="140"/>
      <c r="K21" s="116"/>
      <c r="L21" s="105"/>
      <c r="M21" s="105"/>
    </row>
    <row r="22" spans="1:14" x14ac:dyDescent="0.25">
      <c r="A22" s="79" t="s">
        <v>109</v>
      </c>
      <c r="B22" s="79">
        <v>100</v>
      </c>
      <c r="C22" s="79" t="s">
        <v>107</v>
      </c>
      <c r="D22" s="81"/>
      <c r="E22" s="105"/>
      <c r="F22" s="79" t="s">
        <v>110</v>
      </c>
      <c r="G22" s="79">
        <v>0</v>
      </c>
      <c r="H22" s="81" t="s">
        <v>59</v>
      </c>
      <c r="I22" s="105"/>
      <c r="J22" s="141"/>
      <c r="K22" s="116"/>
      <c r="L22" s="105"/>
      <c r="M22" s="105"/>
    </row>
    <row r="23" spans="1:14" x14ac:dyDescent="0.25">
      <c r="A23" s="79" t="s">
        <v>111</v>
      </c>
      <c r="B23" s="79">
        <v>50</v>
      </c>
      <c r="C23" s="79" t="s">
        <v>112</v>
      </c>
      <c r="D23" s="79"/>
      <c r="E23" s="105"/>
      <c r="F23" s="120" t="s">
        <v>113</v>
      </c>
      <c r="G23" s="120"/>
      <c r="H23" s="120"/>
      <c r="I23" s="105"/>
      <c r="J23" s="140"/>
      <c r="K23" s="116"/>
      <c r="L23" s="105"/>
      <c r="M23" s="131"/>
    </row>
    <row r="24" spans="1:14" x14ac:dyDescent="0.25">
      <c r="A24" s="79" t="s">
        <v>114</v>
      </c>
      <c r="B24" s="79">
        <v>0</v>
      </c>
      <c r="C24" s="79" t="s">
        <v>73</v>
      </c>
      <c r="D24" s="79" t="s">
        <v>65</v>
      </c>
      <c r="E24" s="79" t="s">
        <v>115</v>
      </c>
      <c r="F24" s="123" t="s">
        <v>116</v>
      </c>
      <c r="G24" s="123">
        <v>1</v>
      </c>
      <c r="H24" s="81" t="s">
        <v>9</v>
      </c>
      <c r="I24" s="105"/>
      <c r="J24" s="140"/>
      <c r="K24" s="116"/>
      <c r="L24" s="105"/>
      <c r="M24" s="125"/>
    </row>
    <row r="25" spans="1:14" x14ac:dyDescent="0.25">
      <c r="A25" s="120" t="s">
        <v>117</v>
      </c>
      <c r="B25" s="120"/>
      <c r="C25" s="120"/>
      <c r="D25" s="120"/>
      <c r="E25" s="105"/>
      <c r="F25" s="123" t="s">
        <v>118</v>
      </c>
      <c r="G25" s="123">
        <v>1</v>
      </c>
      <c r="H25" s="81" t="s">
        <v>9</v>
      </c>
      <c r="I25" s="40"/>
      <c r="J25" s="142"/>
      <c r="K25" s="116"/>
      <c r="L25" s="105"/>
      <c r="M25" s="105"/>
    </row>
    <row r="26" spans="1:14" x14ac:dyDescent="0.25">
      <c r="A26" s="79" t="s">
        <v>119</v>
      </c>
      <c r="B26" s="79">
        <v>0.75</v>
      </c>
      <c r="C26" s="79" t="s">
        <v>120</v>
      </c>
      <c r="D26" s="79"/>
      <c r="E26" s="105"/>
      <c r="F26" s="81" t="s">
        <v>121</v>
      </c>
      <c r="G26" s="81">
        <v>0</v>
      </c>
      <c r="H26" s="81" t="s">
        <v>9</v>
      </c>
      <c r="I26" s="105"/>
      <c r="J26" s="143" t="s">
        <v>122</v>
      </c>
      <c r="K26" s="144"/>
      <c r="L26" s="145"/>
      <c r="M26" s="105"/>
    </row>
    <row r="27" spans="1:14" x14ac:dyDescent="0.25">
      <c r="A27" s="79" t="s">
        <v>123</v>
      </c>
      <c r="B27" s="95">
        <v>0.65</v>
      </c>
      <c r="C27" s="79"/>
      <c r="D27" s="79" t="s">
        <v>124</v>
      </c>
      <c r="E27" s="105"/>
      <c r="F27" s="81" t="s">
        <v>125</v>
      </c>
      <c r="G27" s="81">
        <v>5.0000000000000001E-3</v>
      </c>
      <c r="H27" s="81" t="s">
        <v>97</v>
      </c>
      <c r="I27" s="105"/>
      <c r="J27" s="37" t="s">
        <v>4</v>
      </c>
      <c r="K27" s="37" t="s">
        <v>5</v>
      </c>
      <c r="L27" s="37"/>
      <c r="M27" s="105"/>
    </row>
    <row r="28" spans="1:14" x14ac:dyDescent="0.25">
      <c r="A28" s="81" t="s">
        <v>126</v>
      </c>
      <c r="B28" s="95" t="s">
        <v>127</v>
      </c>
      <c r="C28" s="81"/>
      <c r="D28" s="81" t="s">
        <v>128</v>
      </c>
      <c r="E28" s="105"/>
      <c r="F28" s="81" t="s">
        <v>129</v>
      </c>
      <c r="G28" s="81">
        <v>800</v>
      </c>
      <c r="H28" s="81"/>
      <c r="I28" s="105"/>
      <c r="J28" s="119" t="s">
        <v>130</v>
      </c>
      <c r="K28" s="119" t="s">
        <v>131</v>
      </c>
      <c r="L28" s="119" t="s">
        <v>132</v>
      </c>
      <c r="M28" s="105"/>
    </row>
    <row r="29" spans="1:14" x14ac:dyDescent="0.25">
      <c r="A29" s="81" t="s">
        <v>133</v>
      </c>
      <c r="B29" s="95" t="s">
        <v>134</v>
      </c>
      <c r="C29" s="81"/>
      <c r="D29" s="81" t="s">
        <v>128</v>
      </c>
      <c r="E29" s="105"/>
      <c r="F29" s="81" t="s">
        <v>135</v>
      </c>
      <c r="G29" s="81">
        <v>0</v>
      </c>
      <c r="H29" s="81"/>
      <c r="I29" s="105"/>
      <c r="J29" s="119" t="s">
        <v>136</v>
      </c>
      <c r="K29" s="119">
        <v>5.7999999999999996E-3</v>
      </c>
      <c r="L29" s="119" t="s">
        <v>24</v>
      </c>
      <c r="M29" s="105"/>
    </row>
    <row r="30" spans="1:14" x14ac:dyDescent="0.25">
      <c r="A30" s="81" t="s">
        <v>137</v>
      </c>
      <c r="B30" s="81" t="s">
        <v>138</v>
      </c>
      <c r="C30" s="81"/>
      <c r="D30" s="81" t="s">
        <v>128</v>
      </c>
      <c r="E30" s="105"/>
      <c r="F30" s="81" t="s">
        <v>139</v>
      </c>
      <c r="G30" s="81">
        <v>0.61799999999999999</v>
      </c>
      <c r="H30" s="36"/>
      <c r="I30" s="105"/>
      <c r="J30" s="81" t="s">
        <v>140</v>
      </c>
      <c r="K30" s="81">
        <v>100</v>
      </c>
      <c r="L30" s="81" t="s">
        <v>31</v>
      </c>
      <c r="M30" s="105"/>
    </row>
    <row r="31" spans="1:14" x14ac:dyDescent="0.25">
      <c r="A31" s="81" t="s">
        <v>141</v>
      </c>
      <c r="B31" s="81" t="s">
        <v>142</v>
      </c>
      <c r="C31" s="81"/>
      <c r="D31" s="81" t="s">
        <v>128</v>
      </c>
      <c r="E31" s="105"/>
      <c r="F31" s="99" t="s">
        <v>143</v>
      </c>
      <c r="G31" s="99" t="s">
        <v>718</v>
      </c>
      <c r="H31" s="99" t="s">
        <v>144</v>
      </c>
      <c r="I31" s="105"/>
      <c r="J31" s="81" t="s">
        <v>145</v>
      </c>
      <c r="K31" s="118">
        <v>130</v>
      </c>
      <c r="L31" s="81" t="s">
        <v>64</v>
      </c>
      <c r="M31" s="105"/>
    </row>
    <row r="32" spans="1:14" x14ac:dyDescent="0.25">
      <c r="A32" s="79" t="s">
        <v>146</v>
      </c>
      <c r="B32" s="97">
        <v>9</v>
      </c>
      <c r="C32" s="79" t="s">
        <v>147</v>
      </c>
      <c r="D32" s="81"/>
      <c r="E32" s="105"/>
      <c r="F32" s="81" t="s">
        <v>148</v>
      </c>
      <c r="G32" s="81">
        <v>1</v>
      </c>
      <c r="H32" s="81"/>
      <c r="I32" s="105"/>
      <c r="J32" s="81" t="s">
        <v>149</v>
      </c>
      <c r="K32" s="81">
        <v>0</v>
      </c>
      <c r="L32" s="81" t="s">
        <v>64</v>
      </c>
      <c r="M32" s="105"/>
    </row>
    <row r="33" spans="1:32" x14ac:dyDescent="0.25">
      <c r="A33" s="42" t="s">
        <v>150</v>
      </c>
      <c r="B33" s="96">
        <v>0.85</v>
      </c>
      <c r="C33" s="42"/>
      <c r="D33" s="42" t="s">
        <v>151</v>
      </c>
      <c r="E33" s="105"/>
      <c r="F33" s="81" t="s">
        <v>152</v>
      </c>
      <c r="G33" s="97">
        <v>0</v>
      </c>
      <c r="H33" s="81" t="s">
        <v>147</v>
      </c>
      <c r="I33" s="105"/>
      <c r="J33" s="81" t="s">
        <v>153</v>
      </c>
      <c r="K33" s="81">
        <v>0</v>
      </c>
      <c r="L33" s="81" t="s">
        <v>64</v>
      </c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</row>
    <row r="34" spans="1:32" ht="14.25" customHeight="1" x14ac:dyDescent="0.25">
      <c r="A34" s="42" t="s">
        <v>154</v>
      </c>
      <c r="B34" s="96" t="s">
        <v>155</v>
      </c>
      <c r="C34" s="42"/>
      <c r="D34" s="42" t="s">
        <v>156</v>
      </c>
      <c r="E34" s="105"/>
      <c r="F34" s="81" t="s">
        <v>157</v>
      </c>
      <c r="G34" s="81">
        <v>1</v>
      </c>
      <c r="H34" s="105"/>
      <c r="I34" s="105"/>
      <c r="J34" s="81" t="s">
        <v>158</v>
      </c>
      <c r="K34" s="81">
        <v>0</v>
      </c>
      <c r="L34" s="81" t="s">
        <v>64</v>
      </c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</row>
    <row r="35" spans="1:32" ht="16.5" customHeight="1" x14ac:dyDescent="0.25">
      <c r="A35" s="42" t="s">
        <v>159</v>
      </c>
      <c r="B35" s="96">
        <v>0</v>
      </c>
      <c r="C35" s="42"/>
      <c r="D35" s="42" t="s">
        <v>151</v>
      </c>
      <c r="E35" s="105"/>
      <c r="F35" s="120" t="s">
        <v>160</v>
      </c>
      <c r="G35" s="120"/>
      <c r="H35" s="120"/>
      <c r="I35" s="105"/>
      <c r="J35" s="81" t="s">
        <v>161</v>
      </c>
      <c r="K35" s="81">
        <v>0</v>
      </c>
      <c r="L35" s="81" t="s">
        <v>36</v>
      </c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</row>
    <row r="36" spans="1:32" x14ac:dyDescent="0.25">
      <c r="A36" s="42" t="s">
        <v>162</v>
      </c>
      <c r="B36" s="96" t="s">
        <v>163</v>
      </c>
      <c r="C36" s="42"/>
      <c r="D36" s="42" t="s">
        <v>156</v>
      </c>
      <c r="E36" s="105"/>
      <c r="F36" s="33" t="s">
        <v>164</v>
      </c>
      <c r="G36" s="81">
        <v>0</v>
      </c>
      <c r="H36" s="81" t="s">
        <v>9</v>
      </c>
      <c r="I36" s="105"/>
      <c r="J36" s="81" t="s">
        <v>165</v>
      </c>
      <c r="K36" s="81">
        <v>0</v>
      </c>
      <c r="L36" s="81" t="s">
        <v>36</v>
      </c>
      <c r="M36" s="125"/>
      <c r="N36" s="125"/>
      <c r="O36" s="125"/>
      <c r="P36" s="125"/>
      <c r="Q36" s="105"/>
      <c r="R36" s="105"/>
      <c r="S36" s="105"/>
      <c r="T36" s="3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38"/>
      <c r="AF36" s="38"/>
    </row>
    <row r="37" spans="1:32" x14ac:dyDescent="0.25">
      <c r="A37" s="81" t="s">
        <v>166</v>
      </c>
      <c r="B37" s="97" t="s">
        <v>167</v>
      </c>
      <c r="C37" s="81" t="s">
        <v>85</v>
      </c>
      <c r="D37" s="81" t="s">
        <v>128</v>
      </c>
      <c r="E37" s="105"/>
      <c r="F37" s="33" t="s">
        <v>168</v>
      </c>
      <c r="G37" s="34">
        <v>5.0000000000000001E-3</v>
      </c>
      <c r="H37" s="81" t="s">
        <v>73</v>
      </c>
      <c r="I37" s="105"/>
      <c r="J37" s="81" t="s">
        <v>169</v>
      </c>
      <c r="K37" s="81">
        <v>0</v>
      </c>
      <c r="L37" s="81" t="s">
        <v>9</v>
      </c>
      <c r="M37" s="105"/>
      <c r="N37" s="38"/>
      <c r="O37" s="105"/>
      <c r="P37" s="105"/>
      <c r="Q37" s="105"/>
      <c r="R37" s="105"/>
      <c r="S37" s="105"/>
      <c r="T37" s="3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38"/>
      <c r="AF37" s="38"/>
    </row>
    <row r="38" spans="1:32" x14ac:dyDescent="0.25">
      <c r="A38" s="79" t="s">
        <v>170</v>
      </c>
      <c r="B38" s="98">
        <f>B3/2.5</f>
        <v>42.4</v>
      </c>
      <c r="C38" s="79" t="s">
        <v>21</v>
      </c>
      <c r="D38" s="79"/>
      <c r="E38" s="105"/>
      <c r="F38" s="120" t="s">
        <v>171</v>
      </c>
      <c r="G38" s="120"/>
      <c r="H38" s="120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38"/>
      <c r="AF38" s="105"/>
    </row>
    <row r="39" spans="1:32" x14ac:dyDescent="0.25">
      <c r="A39" s="79" t="s">
        <v>172</v>
      </c>
      <c r="B39" s="98">
        <f>B38</f>
        <v>42.4</v>
      </c>
      <c r="C39" s="79" t="s">
        <v>21</v>
      </c>
      <c r="D39" s="79"/>
      <c r="E39" s="105"/>
      <c r="F39" s="81" t="s">
        <v>173</v>
      </c>
      <c r="G39" s="81">
        <v>0.01</v>
      </c>
      <c r="H39" s="81" t="s">
        <v>147</v>
      </c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</row>
    <row r="40" spans="1:32" x14ac:dyDescent="0.25">
      <c r="A40" s="79" t="s">
        <v>174</v>
      </c>
      <c r="B40" s="98">
        <f>B3</f>
        <v>106</v>
      </c>
      <c r="C40" s="79" t="s">
        <v>21</v>
      </c>
      <c r="D40" s="79"/>
      <c r="E40" s="105"/>
      <c r="F40" s="81" t="s">
        <v>175</v>
      </c>
      <c r="G40" s="81">
        <v>0.02</v>
      </c>
      <c r="H40" s="81" t="s">
        <v>147</v>
      </c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</row>
    <row r="41" spans="1:32" x14ac:dyDescent="0.25">
      <c r="A41" s="81" t="s">
        <v>176</v>
      </c>
      <c r="B41" s="97" t="s">
        <v>177</v>
      </c>
      <c r="C41" s="81"/>
      <c r="D41" s="81" t="s">
        <v>128</v>
      </c>
      <c r="E41" s="105"/>
      <c r="F41" s="81" t="s">
        <v>178</v>
      </c>
      <c r="G41" s="102">
        <v>4.1000000000000003E-9</v>
      </c>
      <c r="H41" s="81" t="s">
        <v>179</v>
      </c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</row>
    <row r="42" spans="1:32" x14ac:dyDescent="0.25">
      <c r="A42" s="81" t="s">
        <v>180</v>
      </c>
      <c r="B42" s="14">
        <f>B3/40</f>
        <v>2.65</v>
      </c>
      <c r="C42" s="81" t="s">
        <v>21</v>
      </c>
      <c r="D42" s="81"/>
      <c r="E42" s="105"/>
      <c r="F42" s="81" t="s">
        <v>181</v>
      </c>
      <c r="G42" s="101">
        <v>33</v>
      </c>
      <c r="H42" s="81" t="s">
        <v>85</v>
      </c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</row>
    <row r="43" spans="1:32" x14ac:dyDescent="0.25">
      <c r="A43" s="117"/>
      <c r="B43" s="117"/>
      <c r="C43" s="117"/>
      <c r="D43" s="117"/>
      <c r="E43" s="105"/>
      <c r="F43" s="117" t="s">
        <v>182</v>
      </c>
      <c r="G43" s="117">
        <v>0.95</v>
      </c>
      <c r="H43" s="117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</row>
    <row r="44" spans="1:32" x14ac:dyDescent="0.25">
      <c r="A44" s="81"/>
      <c r="B44" s="14"/>
      <c r="C44" s="81"/>
      <c r="D44" s="81"/>
      <c r="E44" s="105"/>
      <c r="F44" s="74" t="s">
        <v>183</v>
      </c>
      <c r="G44" s="81">
        <v>1E-4</v>
      </c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</row>
    <row r="56" spans="6:8" x14ac:dyDescent="0.25">
      <c r="F56" s="129"/>
      <c r="G56" s="35"/>
      <c r="H56" s="105"/>
    </row>
    <row r="57" spans="6:8" x14ac:dyDescent="0.25">
      <c r="F57" s="132"/>
      <c r="G57" s="35"/>
      <c r="H57" s="38"/>
    </row>
    <row r="58" spans="6:8" x14ac:dyDescent="0.25">
      <c r="F58" s="105"/>
      <c r="G58" s="105"/>
      <c r="H58" s="133"/>
    </row>
    <row r="60" spans="6:8" x14ac:dyDescent="0.25">
      <c r="F60" s="129"/>
      <c r="G60" s="35"/>
      <c r="H60" s="105"/>
    </row>
    <row r="61" spans="6:8" x14ac:dyDescent="0.25">
      <c r="F61" s="132"/>
      <c r="G61" s="35"/>
      <c r="H61" s="105"/>
    </row>
    <row r="63" spans="6:8" x14ac:dyDescent="0.25">
      <c r="F63" s="129"/>
      <c r="G63" s="35"/>
      <c r="H63" s="105"/>
    </row>
    <row r="64" spans="6:8" x14ac:dyDescent="0.25">
      <c r="F64" s="132"/>
      <c r="G64" s="35"/>
      <c r="H64" s="105"/>
    </row>
  </sheetData>
  <pageMargins left="0.7" right="0.7" top="0.75" bottom="0.75" header="0.3" footer="0.3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workbookViewId="0">
      <selection activeCell="B47" sqref="B47"/>
    </sheetView>
  </sheetViews>
  <sheetFormatPr defaultColWidth="9.28515625" defaultRowHeight="15" x14ac:dyDescent="0.25"/>
  <cols>
    <col min="1" max="1" width="33.140625" style="47" customWidth="1"/>
    <col min="2" max="2" width="23" style="49" bestFit="1" customWidth="1"/>
    <col min="3" max="3" width="103.85546875" style="48" customWidth="1"/>
    <col min="4" max="4" width="19.28515625" style="47" customWidth="1"/>
    <col min="5" max="16384" width="9.28515625" style="47"/>
  </cols>
  <sheetData>
    <row r="1" spans="1:3" x14ac:dyDescent="0.25">
      <c r="A1" s="47" t="s">
        <v>0</v>
      </c>
      <c r="B1" s="49" t="s">
        <v>184</v>
      </c>
    </row>
    <row r="2" spans="1:3" x14ac:dyDescent="0.25">
      <c r="A2" s="47" t="s">
        <v>13</v>
      </c>
      <c r="B2" s="49">
        <v>53.125</v>
      </c>
      <c r="C2" s="48" t="s">
        <v>185</v>
      </c>
    </row>
    <row r="3" spans="1:3" x14ac:dyDescent="0.25">
      <c r="A3" s="47" t="s">
        <v>20</v>
      </c>
      <c r="B3" s="49">
        <v>0.05</v>
      </c>
      <c r="C3" s="48" t="s">
        <v>186</v>
      </c>
    </row>
    <row r="4" spans="1:3" x14ac:dyDescent="0.25">
      <c r="A4" s="47" t="s">
        <v>27</v>
      </c>
      <c r="B4" s="49">
        <v>0.01</v>
      </c>
      <c r="C4" s="48" t="s">
        <v>187</v>
      </c>
    </row>
    <row r="5" spans="1:3" x14ac:dyDescent="0.25">
      <c r="A5" s="47" t="s">
        <v>34</v>
      </c>
      <c r="B5" s="49" t="s">
        <v>188</v>
      </c>
      <c r="C5" s="48" t="s">
        <v>189</v>
      </c>
    </row>
    <row r="6" spans="1:3" x14ac:dyDescent="0.25">
      <c r="A6" s="47" t="s">
        <v>40</v>
      </c>
      <c r="B6" s="49" t="s">
        <v>190</v>
      </c>
      <c r="C6" s="48" t="s">
        <v>191</v>
      </c>
    </row>
    <row r="7" spans="1:3" x14ac:dyDescent="0.25">
      <c r="A7" s="47" t="s">
        <v>50</v>
      </c>
      <c r="B7" s="49" t="s">
        <v>192</v>
      </c>
      <c r="C7" s="48" t="s">
        <v>193</v>
      </c>
    </row>
    <row r="8" spans="1:3" x14ac:dyDescent="0.25">
      <c r="A8" s="47" t="s">
        <v>56</v>
      </c>
      <c r="B8" s="49" t="s">
        <v>194</v>
      </c>
      <c r="C8" s="48" t="s">
        <v>195</v>
      </c>
    </row>
    <row r="9" spans="1:3" x14ac:dyDescent="0.25">
      <c r="A9" s="47" t="s">
        <v>62</v>
      </c>
      <c r="B9" s="49" t="s">
        <v>196</v>
      </c>
      <c r="C9" s="48" t="s">
        <v>197</v>
      </c>
    </row>
    <row r="10" spans="1:3" x14ac:dyDescent="0.25">
      <c r="A10" s="47" t="s">
        <v>69</v>
      </c>
      <c r="B10" s="49" t="s">
        <v>198</v>
      </c>
      <c r="C10" s="48" t="s">
        <v>199</v>
      </c>
    </row>
    <row r="11" spans="1:3" x14ac:dyDescent="0.25">
      <c r="A11" s="47" t="s">
        <v>75</v>
      </c>
      <c r="B11" s="49" t="s">
        <v>196</v>
      </c>
      <c r="C11" s="48" t="s">
        <v>200</v>
      </c>
    </row>
    <row r="12" spans="1:3" x14ac:dyDescent="0.25">
      <c r="A12" s="47" t="s">
        <v>80</v>
      </c>
      <c r="B12" s="49" t="s">
        <v>198</v>
      </c>
      <c r="C12" s="48" t="s">
        <v>201</v>
      </c>
    </row>
    <row r="13" spans="1:3" x14ac:dyDescent="0.25">
      <c r="A13" s="47" t="s">
        <v>83</v>
      </c>
      <c r="B13" s="49" t="s">
        <v>202</v>
      </c>
      <c r="C13" s="48" t="s">
        <v>203</v>
      </c>
    </row>
    <row r="14" spans="1:3" x14ac:dyDescent="0.25">
      <c r="A14" s="47" t="s">
        <v>86</v>
      </c>
      <c r="B14" s="49">
        <v>50</v>
      </c>
      <c r="C14" s="48" t="s">
        <v>204</v>
      </c>
    </row>
    <row r="15" spans="1:3" x14ac:dyDescent="0.25">
      <c r="A15" s="47" t="s">
        <v>89</v>
      </c>
      <c r="B15" s="49" t="s">
        <v>205</v>
      </c>
      <c r="C15" s="48" t="s">
        <v>206</v>
      </c>
    </row>
    <row r="16" spans="1:3" x14ac:dyDescent="0.25">
      <c r="A16" s="47" t="s">
        <v>119</v>
      </c>
      <c r="B16" s="49">
        <v>0.75</v>
      </c>
      <c r="C16" s="48" t="s">
        <v>207</v>
      </c>
    </row>
    <row r="17" spans="1:9" ht="30" x14ac:dyDescent="0.25">
      <c r="A17" s="47" t="s">
        <v>123</v>
      </c>
      <c r="B17" s="49">
        <v>0.5</v>
      </c>
      <c r="C17" s="48" t="s">
        <v>208</v>
      </c>
    </row>
    <row r="18" spans="1:9" x14ac:dyDescent="0.25">
      <c r="A18" s="47" t="s">
        <v>141</v>
      </c>
      <c r="B18" s="49" t="s">
        <v>209</v>
      </c>
      <c r="C18" s="48" t="s">
        <v>210</v>
      </c>
    </row>
    <row r="19" spans="1:9" x14ac:dyDescent="0.25">
      <c r="A19" s="47" t="s">
        <v>126</v>
      </c>
      <c r="B19" s="49" t="s">
        <v>211</v>
      </c>
      <c r="C19" s="48" t="s">
        <v>212</v>
      </c>
    </row>
    <row r="20" spans="1:9" x14ac:dyDescent="0.25">
      <c r="A20" s="47" t="s">
        <v>133</v>
      </c>
      <c r="B20" s="49" t="s">
        <v>213</v>
      </c>
      <c r="C20" s="48" t="s">
        <v>214</v>
      </c>
    </row>
    <row r="21" spans="1:9" x14ac:dyDescent="0.25">
      <c r="A21" s="47" t="s">
        <v>137</v>
      </c>
      <c r="B21" s="49" t="s">
        <v>215</v>
      </c>
      <c r="C21" s="48" t="s">
        <v>216</v>
      </c>
    </row>
    <row r="22" spans="1:9" x14ac:dyDescent="0.25">
      <c r="A22" s="47" t="s">
        <v>217</v>
      </c>
      <c r="B22" s="49" t="s">
        <v>209</v>
      </c>
      <c r="C22" s="48" t="s">
        <v>218</v>
      </c>
    </row>
    <row r="23" spans="1:9" x14ac:dyDescent="0.25">
      <c r="A23" s="47" t="s">
        <v>166</v>
      </c>
      <c r="B23" s="49" t="s">
        <v>219</v>
      </c>
      <c r="C23" s="48" t="s">
        <v>220</v>
      </c>
    </row>
    <row r="24" spans="1:9" x14ac:dyDescent="0.25">
      <c r="A24" s="47" t="s">
        <v>170</v>
      </c>
      <c r="B24" s="49">
        <v>21.25</v>
      </c>
      <c r="C24" s="48" t="s">
        <v>221</v>
      </c>
    </row>
    <row r="25" spans="1:9" x14ac:dyDescent="0.25">
      <c r="A25" s="47" t="s">
        <v>172</v>
      </c>
      <c r="B25" s="49">
        <v>21.25</v>
      </c>
      <c r="C25" s="48" t="s">
        <v>222</v>
      </c>
    </row>
    <row r="26" spans="1:9" ht="30" x14ac:dyDescent="0.25">
      <c r="A26" s="47" t="s">
        <v>174</v>
      </c>
      <c r="B26" s="49">
        <v>53.125</v>
      </c>
      <c r="C26" s="48" t="s">
        <v>223</v>
      </c>
    </row>
    <row r="27" spans="1:9" x14ac:dyDescent="0.25">
      <c r="A27" s="47" t="s">
        <v>176</v>
      </c>
      <c r="B27" s="49" t="s">
        <v>224</v>
      </c>
      <c r="C27" s="48" t="s">
        <v>225</v>
      </c>
    </row>
    <row r="28" spans="1:9" x14ac:dyDescent="0.25">
      <c r="A28" s="47" t="s">
        <v>180</v>
      </c>
      <c r="B28" s="49">
        <v>0.6640625</v>
      </c>
      <c r="C28" s="48" t="s">
        <v>226</v>
      </c>
    </row>
    <row r="29" spans="1:9" x14ac:dyDescent="0.25">
      <c r="A29" s="47" t="s">
        <v>227</v>
      </c>
      <c r="B29" s="49">
        <v>-2</v>
      </c>
      <c r="C29" s="134" t="s">
        <v>228</v>
      </c>
    </row>
    <row r="30" spans="1:9" s="30" customFormat="1" x14ac:dyDescent="0.25">
      <c r="A30" s="47" t="s">
        <v>229</v>
      </c>
      <c r="B30" s="49" t="s">
        <v>230</v>
      </c>
      <c r="C30" s="134" t="s">
        <v>231</v>
      </c>
      <c r="D30" s="47"/>
      <c r="E30" s="47"/>
      <c r="F30" s="47"/>
      <c r="G30" s="47"/>
      <c r="H30" s="47"/>
      <c r="I30" s="47"/>
    </row>
    <row r="31" spans="1:9" s="30" customFormat="1" x14ac:dyDescent="0.25">
      <c r="A31" s="47" t="s">
        <v>232</v>
      </c>
      <c r="B31" s="49" t="s">
        <v>233</v>
      </c>
      <c r="C31" s="134" t="s">
        <v>234</v>
      </c>
      <c r="D31" s="47"/>
      <c r="E31" s="47"/>
      <c r="F31" s="47"/>
      <c r="G31" s="47"/>
      <c r="H31" s="47"/>
      <c r="I31" s="47"/>
    </row>
    <row r="32" spans="1:9" x14ac:dyDescent="0.25">
      <c r="A32" s="47" t="s">
        <v>95</v>
      </c>
      <c r="B32" s="49">
        <v>0.39</v>
      </c>
      <c r="C32" s="48" t="s">
        <v>235</v>
      </c>
    </row>
    <row r="33" spans="1:3" x14ac:dyDescent="0.25">
      <c r="A33" s="47" t="s">
        <v>99</v>
      </c>
      <c r="B33" s="49">
        <v>0.39</v>
      </c>
      <c r="C33" s="48" t="s">
        <v>236</v>
      </c>
    </row>
    <row r="34" spans="1:3" x14ac:dyDescent="0.25">
      <c r="A34" s="47" t="s">
        <v>101</v>
      </c>
      <c r="B34" s="49">
        <v>0.57799999999999996</v>
      </c>
      <c r="C34" s="48" t="s">
        <v>237</v>
      </c>
    </row>
    <row r="35" spans="1:3" x14ac:dyDescent="0.25">
      <c r="A35" s="47" t="s">
        <v>104</v>
      </c>
      <c r="B35" s="49">
        <v>4</v>
      </c>
      <c r="C35" s="48" t="s">
        <v>238</v>
      </c>
    </row>
    <row r="36" spans="1:3" x14ac:dyDescent="0.25">
      <c r="A36" s="47" t="s">
        <v>106</v>
      </c>
      <c r="B36" s="49">
        <v>32</v>
      </c>
      <c r="C36" s="48" t="s">
        <v>239</v>
      </c>
    </row>
    <row r="37" spans="1:3" x14ac:dyDescent="0.25">
      <c r="A37" s="47" t="s">
        <v>146</v>
      </c>
      <c r="B37" s="49">
        <v>12</v>
      </c>
      <c r="C37" s="48" t="s">
        <v>240</v>
      </c>
    </row>
    <row r="38" spans="1:3" x14ac:dyDescent="0.25">
      <c r="A38" s="47" t="s">
        <v>150</v>
      </c>
      <c r="B38" s="49">
        <v>0.85</v>
      </c>
      <c r="C38" s="48" t="s">
        <v>241</v>
      </c>
    </row>
    <row r="39" spans="1:3" x14ac:dyDescent="0.25">
      <c r="A39" s="47" t="s">
        <v>154</v>
      </c>
      <c r="B39" s="49">
        <v>0.3</v>
      </c>
      <c r="C39" s="48" t="s">
        <v>242</v>
      </c>
    </row>
    <row r="40" spans="1:3" x14ac:dyDescent="0.25">
      <c r="A40" s="47" t="s">
        <v>159</v>
      </c>
      <c r="B40" s="49">
        <v>0</v>
      </c>
      <c r="C40" s="48" t="s">
        <v>243</v>
      </c>
    </row>
    <row r="41" spans="1:3" x14ac:dyDescent="0.25">
      <c r="A41" s="47" t="s">
        <v>162</v>
      </c>
      <c r="B41" s="49">
        <v>0.3</v>
      </c>
      <c r="C41" s="48" t="s">
        <v>244</v>
      </c>
    </row>
    <row r="42" spans="1:3" x14ac:dyDescent="0.25">
      <c r="A42" s="47" t="s">
        <v>173</v>
      </c>
      <c r="B42" s="49">
        <v>0.01</v>
      </c>
      <c r="C42" s="48" t="s">
        <v>245</v>
      </c>
    </row>
    <row r="43" spans="1:3" x14ac:dyDescent="0.25">
      <c r="A43" s="47" t="s">
        <v>175</v>
      </c>
      <c r="B43" s="49">
        <v>0.02</v>
      </c>
      <c r="C43" s="48" t="s">
        <v>246</v>
      </c>
    </row>
    <row r="44" spans="1:3" x14ac:dyDescent="0.25">
      <c r="A44" s="47" t="s">
        <v>178</v>
      </c>
      <c r="B44" s="49">
        <f>0.0000000164/2</f>
        <v>8.2000000000000006E-9</v>
      </c>
      <c r="C44" s="48" t="s">
        <v>247</v>
      </c>
    </row>
    <row r="45" spans="1:3" x14ac:dyDescent="0.25">
      <c r="A45" s="47" t="s">
        <v>181</v>
      </c>
      <c r="B45" s="49">
        <v>33</v>
      </c>
      <c r="C45" s="48" t="s">
        <v>248</v>
      </c>
    </row>
    <row r="46" spans="1:3" x14ac:dyDescent="0.25">
      <c r="A46" s="47" t="s">
        <v>182</v>
      </c>
      <c r="B46" s="49">
        <v>0.95</v>
      </c>
      <c r="C46" s="48" t="s">
        <v>249</v>
      </c>
    </row>
    <row r="47" spans="1:3" x14ac:dyDescent="0.25">
      <c r="A47" s="47" t="s">
        <v>91</v>
      </c>
      <c r="B47" s="49">
        <v>1E-4</v>
      </c>
      <c r="C47" s="48" t="s">
        <v>250</v>
      </c>
    </row>
    <row r="48" spans="1:3" x14ac:dyDescent="0.25">
      <c r="A48" s="47" t="s">
        <v>96</v>
      </c>
      <c r="B48" s="49">
        <v>7.4999999999999997E-2</v>
      </c>
      <c r="C48" s="134" t="s">
        <v>251</v>
      </c>
    </row>
    <row r="49" spans="1:3" x14ac:dyDescent="0.25">
      <c r="A49" s="135"/>
    </row>
    <row r="50" spans="1:3" ht="15.75" thickBot="1" x14ac:dyDescent="0.3">
      <c r="C50" s="48" t="s">
        <v>252</v>
      </c>
    </row>
    <row r="51" spans="1:3" s="50" customFormat="1" ht="31.5" thickTop="1" thickBot="1" x14ac:dyDescent="0.3">
      <c r="A51" s="50" t="s">
        <v>2</v>
      </c>
      <c r="B51" s="52"/>
      <c r="C51" s="58" t="s">
        <v>253</v>
      </c>
    </row>
    <row r="52" spans="1:3" ht="45.75" thickTop="1" x14ac:dyDescent="0.25">
      <c r="A52" s="47" t="s">
        <v>16</v>
      </c>
      <c r="B52" s="49" t="s">
        <v>254</v>
      </c>
      <c r="C52" s="48" t="s">
        <v>255</v>
      </c>
    </row>
    <row r="53" spans="1:3" x14ac:dyDescent="0.25">
      <c r="A53" s="47" t="s">
        <v>23</v>
      </c>
      <c r="B53" s="49">
        <v>6.1409999999999998E-3</v>
      </c>
      <c r="C53" s="48" t="s">
        <v>256</v>
      </c>
    </row>
    <row r="54" spans="1:3" x14ac:dyDescent="0.25">
      <c r="A54" s="47" t="s">
        <v>29</v>
      </c>
      <c r="B54" s="49" t="s">
        <v>30</v>
      </c>
      <c r="C54" s="48" t="s">
        <v>257</v>
      </c>
    </row>
    <row r="55" spans="1:3" ht="15.75" thickBot="1" x14ac:dyDescent="0.3"/>
    <row r="56" spans="1:3" s="50" customFormat="1" ht="16.5" thickTop="1" thickBot="1" x14ac:dyDescent="0.3">
      <c r="A56" s="50" t="s">
        <v>122</v>
      </c>
      <c r="B56" s="52"/>
      <c r="C56" s="51"/>
    </row>
    <row r="57" spans="1:3" ht="45.75" thickTop="1" x14ac:dyDescent="0.25">
      <c r="A57" s="47" t="s">
        <v>130</v>
      </c>
      <c r="B57" s="49" t="s">
        <v>258</v>
      </c>
      <c r="C57" s="48" t="s">
        <v>259</v>
      </c>
    </row>
    <row r="58" spans="1:3" x14ac:dyDescent="0.25">
      <c r="A58" s="47" t="s">
        <v>136</v>
      </c>
      <c r="B58" s="49">
        <v>5.79E-3</v>
      </c>
      <c r="C58" s="48" t="s">
        <v>260</v>
      </c>
    </row>
    <row r="59" spans="1:3" x14ac:dyDescent="0.25">
      <c r="A59" s="47" t="s">
        <v>140</v>
      </c>
      <c r="B59" s="49">
        <v>100</v>
      </c>
      <c r="C59" s="48" t="s">
        <v>257</v>
      </c>
    </row>
    <row r="60" spans="1:3" x14ac:dyDescent="0.25">
      <c r="A60" s="47" t="s">
        <v>145</v>
      </c>
      <c r="B60" s="49">
        <v>110.3</v>
      </c>
      <c r="C60" s="48" t="s">
        <v>261</v>
      </c>
    </row>
    <row r="61" spans="1:3" x14ac:dyDescent="0.25">
      <c r="A61" s="47" t="s">
        <v>149</v>
      </c>
      <c r="B61" s="49">
        <v>110.3</v>
      </c>
      <c r="C61" s="48" t="s">
        <v>262</v>
      </c>
    </row>
    <row r="62" spans="1:3" x14ac:dyDescent="0.25">
      <c r="A62" s="47" t="s">
        <v>153</v>
      </c>
      <c r="B62" s="49">
        <v>110.3</v>
      </c>
      <c r="C62" s="48" t="s">
        <v>263</v>
      </c>
    </row>
    <row r="63" spans="1:3" x14ac:dyDescent="0.25">
      <c r="A63" s="47" t="s">
        <v>158</v>
      </c>
      <c r="B63" s="49">
        <v>110.3</v>
      </c>
      <c r="C63" s="48" t="s">
        <v>264</v>
      </c>
    </row>
    <row r="64" spans="1:3" x14ac:dyDescent="0.25">
      <c r="A64" s="47" t="s">
        <v>161</v>
      </c>
      <c r="B64" s="49" t="s">
        <v>265</v>
      </c>
      <c r="C64" s="48" t="s">
        <v>266</v>
      </c>
    </row>
    <row r="65" spans="1:3" x14ac:dyDescent="0.25">
      <c r="A65" s="47" t="s">
        <v>165</v>
      </c>
      <c r="B65" s="49" t="s">
        <v>267</v>
      </c>
      <c r="C65" s="48" t="s">
        <v>268</v>
      </c>
    </row>
    <row r="66" spans="1:3" ht="15.75" thickBot="1" x14ac:dyDescent="0.3">
      <c r="A66" s="47" t="s">
        <v>169</v>
      </c>
      <c r="B66" s="49">
        <v>0</v>
      </c>
      <c r="C66" s="48" t="s">
        <v>269</v>
      </c>
    </row>
    <row r="67" spans="1:3" s="50" customFormat="1" ht="16.5" thickTop="1" thickBot="1" x14ac:dyDescent="0.3">
      <c r="B67" s="57"/>
      <c r="C67" s="51"/>
    </row>
    <row r="68" spans="1:3" ht="15.75" thickTop="1" x14ac:dyDescent="0.25">
      <c r="A68" s="47" t="s">
        <v>270</v>
      </c>
      <c r="B68" s="49">
        <v>0</v>
      </c>
      <c r="C68" s="48" t="s">
        <v>271</v>
      </c>
    </row>
    <row r="69" spans="1:3" x14ac:dyDescent="0.25">
      <c r="A69" s="47" t="s">
        <v>272</v>
      </c>
      <c r="B69" s="49">
        <v>0</v>
      </c>
      <c r="C69" s="48" t="s">
        <v>273</v>
      </c>
    </row>
    <row r="70" spans="1:3" x14ac:dyDescent="0.25">
      <c r="A70" s="47" t="s">
        <v>274</v>
      </c>
      <c r="B70" s="49">
        <v>0</v>
      </c>
      <c r="C70" s="48" t="s">
        <v>275</v>
      </c>
    </row>
    <row r="71" spans="1:3" x14ac:dyDescent="0.25">
      <c r="A71" s="47" t="s">
        <v>276</v>
      </c>
      <c r="B71" s="49">
        <v>0.7</v>
      </c>
      <c r="C71" s="48" t="s">
        <v>277</v>
      </c>
    </row>
    <row r="72" spans="1:3" x14ac:dyDescent="0.25">
      <c r="A72" s="47" t="s">
        <v>278</v>
      </c>
      <c r="B72" s="49">
        <v>0.3</v>
      </c>
      <c r="C72" s="48" t="s">
        <v>279</v>
      </c>
    </row>
    <row r="73" spans="1:3" x14ac:dyDescent="0.25">
      <c r="A73" s="47" t="s">
        <v>280</v>
      </c>
      <c r="B73" s="49">
        <v>0.3</v>
      </c>
      <c r="C73" s="48" t="s">
        <v>281</v>
      </c>
    </row>
    <row r="74" spans="1:3" x14ac:dyDescent="0.25">
      <c r="A74" s="47" t="s">
        <v>282</v>
      </c>
      <c r="B74" s="49">
        <v>0.125</v>
      </c>
      <c r="C74" s="48" t="s">
        <v>283</v>
      </c>
    </row>
    <row r="75" spans="1:3" ht="15.75" thickBot="1" x14ac:dyDescent="0.3">
      <c r="A75" s="47" t="s">
        <v>284</v>
      </c>
      <c r="B75" s="49">
        <v>2</v>
      </c>
      <c r="C75" s="48" t="s">
        <v>285</v>
      </c>
    </row>
    <row r="76" spans="1:3" s="50" customFormat="1" ht="16.5" thickTop="1" thickBot="1" x14ac:dyDescent="0.3">
      <c r="A76" s="50" t="s">
        <v>3</v>
      </c>
      <c r="B76" s="52"/>
      <c r="C76" s="51"/>
    </row>
    <row r="77" spans="1:3" ht="15.75" thickTop="1" x14ac:dyDescent="0.25">
      <c r="A77" s="56" t="s">
        <v>11</v>
      </c>
      <c r="B77" s="56">
        <v>3</v>
      </c>
      <c r="C77" s="56" t="s">
        <v>286</v>
      </c>
    </row>
    <row r="78" spans="1:3" x14ac:dyDescent="0.25">
      <c r="A78" s="54" t="s">
        <v>18</v>
      </c>
      <c r="B78" s="55">
        <v>4</v>
      </c>
      <c r="C78" s="54" t="s">
        <v>19</v>
      </c>
    </row>
    <row r="79" spans="1:3" x14ac:dyDescent="0.25">
      <c r="A79" s="54" t="s">
        <v>25</v>
      </c>
      <c r="B79" s="54">
        <v>40</v>
      </c>
      <c r="C79" s="54" t="s">
        <v>26</v>
      </c>
    </row>
    <row r="80" spans="1:3" x14ac:dyDescent="0.25">
      <c r="A80" s="54" t="s">
        <v>32</v>
      </c>
      <c r="B80" s="53">
        <v>0.1</v>
      </c>
      <c r="C80" s="53" t="s">
        <v>33</v>
      </c>
    </row>
    <row r="81" spans="1:3" ht="15.75" thickBot="1" x14ac:dyDescent="0.3"/>
    <row r="82" spans="1:3" s="50" customFormat="1" ht="16.5" thickTop="1" thickBot="1" x14ac:dyDescent="0.3">
      <c r="A82" s="50" t="s">
        <v>113</v>
      </c>
      <c r="B82" s="52"/>
      <c r="C82" s="51"/>
    </row>
    <row r="83" spans="1:3" ht="15.75" thickTop="1" x14ac:dyDescent="0.25">
      <c r="A83" s="47" t="s">
        <v>116</v>
      </c>
      <c r="B83" s="49">
        <v>1</v>
      </c>
      <c r="C83" s="48" t="s">
        <v>287</v>
      </c>
    </row>
    <row r="84" spans="1:3" x14ac:dyDescent="0.25">
      <c r="A84" s="47" t="s">
        <v>118</v>
      </c>
      <c r="B84" s="49">
        <v>1</v>
      </c>
      <c r="C84" s="48" t="s">
        <v>288</v>
      </c>
    </row>
    <row r="85" spans="1:3" x14ac:dyDescent="0.25">
      <c r="A85" s="47" t="s">
        <v>121</v>
      </c>
      <c r="B85" s="49">
        <v>0</v>
      </c>
      <c r="C85" s="48" t="s">
        <v>289</v>
      </c>
    </row>
    <row r="86" spans="1:3" x14ac:dyDescent="0.25">
      <c r="A86" s="47" t="s">
        <v>125</v>
      </c>
      <c r="B86" s="49">
        <v>0.01</v>
      </c>
      <c r="C86" s="48" t="s">
        <v>290</v>
      </c>
    </row>
    <row r="87" spans="1:3" x14ac:dyDescent="0.25">
      <c r="A87" s="47" t="s">
        <v>129</v>
      </c>
      <c r="B87" s="49">
        <v>3000</v>
      </c>
      <c r="C87" s="48" t="s">
        <v>291</v>
      </c>
    </row>
    <row r="88" spans="1:3" x14ac:dyDescent="0.25">
      <c r="A88" s="47" t="s">
        <v>135</v>
      </c>
      <c r="B88" s="49">
        <v>0</v>
      </c>
      <c r="C88" s="48" t="s">
        <v>292</v>
      </c>
    </row>
    <row r="89" spans="1:3" x14ac:dyDescent="0.25">
      <c r="A89" s="47" t="s">
        <v>139</v>
      </c>
      <c r="B89" s="49">
        <v>0.61799999999999999</v>
      </c>
      <c r="C89" s="48" t="s">
        <v>293</v>
      </c>
    </row>
    <row r="90" spans="1:3" x14ac:dyDescent="0.25">
      <c r="A90" s="47" t="s">
        <v>143</v>
      </c>
      <c r="B90" s="49">
        <v>0</v>
      </c>
      <c r="C90" s="48" t="s">
        <v>294</v>
      </c>
    </row>
    <row r="91" spans="1:3" x14ac:dyDescent="0.25">
      <c r="A91" s="47" t="s">
        <v>148</v>
      </c>
      <c r="B91" s="49">
        <v>0</v>
      </c>
      <c r="C91" s="48" t="s">
        <v>295</v>
      </c>
    </row>
    <row r="92" spans="1:3" x14ac:dyDescent="0.25">
      <c r="A92" s="47" t="s">
        <v>152</v>
      </c>
      <c r="B92" s="49">
        <v>24</v>
      </c>
      <c r="C92" s="48" t="s">
        <v>296</v>
      </c>
    </row>
    <row r="94" spans="1:3" ht="15.75" thickBot="1" x14ac:dyDescent="0.3"/>
    <row r="95" spans="1:3" s="50" customFormat="1" ht="16.5" thickTop="1" thickBot="1" x14ac:dyDescent="0.3">
      <c r="A95" s="50" t="s">
        <v>160</v>
      </c>
      <c r="B95" s="52"/>
      <c r="C95" s="51"/>
    </row>
    <row r="96" spans="1:3" ht="30.75" thickTop="1" x14ac:dyDescent="0.25">
      <c r="A96" s="47" t="s">
        <v>164</v>
      </c>
      <c r="B96" s="49">
        <v>0</v>
      </c>
      <c r="C96" s="48" t="s">
        <v>297</v>
      </c>
    </row>
    <row r="97" spans="1:3" x14ac:dyDescent="0.25">
      <c r="A97" s="47" t="s">
        <v>168</v>
      </c>
      <c r="B97" s="49">
        <v>5.0000000000000001E-3</v>
      </c>
      <c r="C97" s="48" t="s">
        <v>298</v>
      </c>
    </row>
    <row r="99" spans="1:3" ht="15.75" thickBot="1" x14ac:dyDescent="0.3"/>
    <row r="100" spans="1:3" s="50" customFormat="1" ht="16.5" thickTop="1" thickBot="1" x14ac:dyDescent="0.3">
      <c r="A100" s="50" t="s">
        <v>299</v>
      </c>
      <c r="B100" s="52"/>
      <c r="C100" s="51" t="s">
        <v>300</v>
      </c>
    </row>
    <row r="101" spans="1:3" ht="15.75" thickTop="1" x14ac:dyDescent="0.25">
      <c r="A101" s="87" t="s">
        <v>53</v>
      </c>
      <c r="B101" s="88">
        <v>12.919296454275104</v>
      </c>
      <c r="C101" s="89" t="s">
        <v>301</v>
      </c>
    </row>
    <row r="102" spans="1:3" x14ac:dyDescent="0.25">
      <c r="A102" s="90" t="s">
        <v>46</v>
      </c>
      <c r="B102" s="88">
        <v>12.919296454275104</v>
      </c>
      <c r="C102" s="89" t="s">
        <v>302</v>
      </c>
    </row>
    <row r="103" spans="1:3" x14ac:dyDescent="0.25">
      <c r="A103" s="87" t="s">
        <v>60</v>
      </c>
      <c r="B103" s="88">
        <v>12.919296454275104</v>
      </c>
      <c r="C103" s="89" t="s">
        <v>301</v>
      </c>
    </row>
    <row r="104" spans="1:3" x14ac:dyDescent="0.25">
      <c r="A104" s="87" t="s">
        <v>67</v>
      </c>
      <c r="B104" s="88">
        <v>39.84375</v>
      </c>
      <c r="C104" s="89" t="s">
        <v>303</v>
      </c>
    </row>
    <row r="105" spans="1:3" x14ac:dyDescent="0.25">
      <c r="A105" s="87" t="s">
        <v>72</v>
      </c>
      <c r="B105" s="88">
        <v>0.6</v>
      </c>
      <c r="C105" s="91" t="s">
        <v>304</v>
      </c>
    </row>
    <row r="106" spans="1:3" x14ac:dyDescent="0.25">
      <c r="A106" s="87" t="s">
        <v>78</v>
      </c>
      <c r="B106" s="88">
        <v>0.6</v>
      </c>
      <c r="C106" s="91" t="s">
        <v>305</v>
      </c>
    </row>
    <row r="107" spans="1:3" x14ac:dyDescent="0.25">
      <c r="A107" s="92" t="s">
        <v>306</v>
      </c>
      <c r="B107" s="60">
        <v>0.05</v>
      </c>
      <c r="C107" s="93" t="s">
        <v>307</v>
      </c>
    </row>
  </sheetData>
  <pageMargins left="0.7" right="0.7" top="0.75" bottom="0.75" header="0.3" footer="0.3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6"/>
  <sheetViews>
    <sheetView topLeftCell="A7" workbookViewId="0">
      <selection activeCell="B24" sqref="A24:B24"/>
    </sheetView>
  </sheetViews>
  <sheetFormatPr defaultColWidth="9.28515625" defaultRowHeight="15" x14ac:dyDescent="0.25"/>
  <cols>
    <col min="1" max="1" width="32.5703125" style="47" customWidth="1"/>
    <col min="2" max="2" width="25.28515625" style="48" customWidth="1"/>
    <col min="3" max="3" width="70.85546875" style="48" customWidth="1"/>
    <col min="4" max="16384" width="9.28515625" style="47"/>
  </cols>
  <sheetData>
    <row r="1" spans="1:3" x14ac:dyDescent="0.25">
      <c r="A1" s="136" t="s">
        <v>308</v>
      </c>
      <c r="B1" s="134" t="s">
        <v>309</v>
      </c>
      <c r="C1" s="134" t="s">
        <v>310</v>
      </c>
    </row>
    <row r="2" spans="1:3" x14ac:dyDescent="0.25">
      <c r="A2" s="74" t="s">
        <v>311</v>
      </c>
      <c r="B2" s="81">
        <v>5</v>
      </c>
      <c r="C2" s="74" t="s">
        <v>312</v>
      </c>
    </row>
    <row r="3" spans="1:3" x14ac:dyDescent="0.25">
      <c r="A3" s="74" t="s">
        <v>105</v>
      </c>
      <c r="B3" s="81">
        <v>1</v>
      </c>
      <c r="C3" s="74" t="s">
        <v>313</v>
      </c>
    </row>
    <row r="4" spans="1:3" x14ac:dyDescent="0.25">
      <c r="A4" s="74" t="s">
        <v>314</v>
      </c>
      <c r="B4" s="81">
        <v>3</v>
      </c>
      <c r="C4" s="74" t="s">
        <v>315</v>
      </c>
    </row>
    <row r="5" spans="1:3" x14ac:dyDescent="0.25">
      <c r="A5" s="74" t="s">
        <v>58</v>
      </c>
      <c r="B5" s="81">
        <v>1</v>
      </c>
      <c r="C5" s="74" t="s">
        <v>316</v>
      </c>
    </row>
    <row r="6" spans="1:3" x14ac:dyDescent="0.25">
      <c r="A6" s="74" t="s">
        <v>22</v>
      </c>
      <c r="B6" s="81"/>
      <c r="C6" s="74" t="s">
        <v>317</v>
      </c>
    </row>
    <row r="7" spans="1:3" x14ac:dyDescent="0.25">
      <c r="A7" s="74" t="s">
        <v>318</v>
      </c>
      <c r="B7" s="81" t="s">
        <v>319</v>
      </c>
      <c r="C7" s="74" t="s">
        <v>320</v>
      </c>
    </row>
    <row r="8" spans="1:3" x14ac:dyDescent="0.25">
      <c r="A8" s="74" t="s">
        <v>8</v>
      </c>
      <c r="B8" s="81"/>
      <c r="C8" s="74" t="s">
        <v>321</v>
      </c>
    </row>
    <row r="9" spans="1:3" x14ac:dyDescent="0.25">
      <c r="A9" s="74" t="s">
        <v>322</v>
      </c>
      <c r="B9" s="81"/>
      <c r="C9" s="74" t="s">
        <v>323</v>
      </c>
    </row>
    <row r="10" spans="1:3" x14ac:dyDescent="0.25">
      <c r="A10" s="74" t="s">
        <v>15</v>
      </c>
      <c r="B10" s="81"/>
      <c r="C10" s="74" t="s">
        <v>324</v>
      </c>
    </row>
    <row r="11" spans="1:3" x14ac:dyDescent="0.25">
      <c r="A11" s="74" t="s">
        <v>325</v>
      </c>
      <c r="B11" s="81">
        <v>1000</v>
      </c>
      <c r="C11" s="74" t="s">
        <v>326</v>
      </c>
    </row>
    <row r="12" spans="1:3" x14ac:dyDescent="0.25">
      <c r="A12" s="74" t="s">
        <v>81</v>
      </c>
      <c r="B12" s="81">
        <v>15</v>
      </c>
      <c r="C12" s="74" t="s">
        <v>327</v>
      </c>
    </row>
    <row r="13" spans="1:3" x14ac:dyDescent="0.25">
      <c r="A13" s="74" t="s">
        <v>328</v>
      </c>
      <c r="B13" s="81">
        <v>0</v>
      </c>
      <c r="C13" s="74" t="s">
        <v>329</v>
      </c>
    </row>
    <row r="14" spans="1:3" x14ac:dyDescent="0.25">
      <c r="A14" s="74" t="s">
        <v>330</v>
      </c>
      <c r="B14" s="81">
        <v>1E-3</v>
      </c>
      <c r="C14" s="74" t="s">
        <v>331</v>
      </c>
    </row>
    <row r="15" spans="1:3" x14ac:dyDescent="0.25">
      <c r="A15" s="74" t="s">
        <v>332</v>
      </c>
      <c r="B15" s="81">
        <v>0.2</v>
      </c>
      <c r="C15" s="74" t="s">
        <v>333</v>
      </c>
    </row>
    <row r="16" spans="1:3" x14ac:dyDescent="0.25">
      <c r="A16" s="74" t="s">
        <v>334</v>
      </c>
      <c r="B16" s="81">
        <v>0.01</v>
      </c>
      <c r="C16" s="74" t="s">
        <v>335</v>
      </c>
    </row>
    <row r="17" spans="1:3" x14ac:dyDescent="0.25">
      <c r="A17" s="74" t="s">
        <v>84</v>
      </c>
      <c r="B17" s="81">
        <v>10</v>
      </c>
      <c r="C17" s="74" t="s">
        <v>336</v>
      </c>
    </row>
    <row r="18" spans="1:3" x14ac:dyDescent="0.25">
      <c r="A18" s="76" t="s">
        <v>84</v>
      </c>
      <c r="B18" s="75">
        <v>7</v>
      </c>
      <c r="C18" s="75" t="s">
        <v>85</v>
      </c>
    </row>
    <row r="19" spans="1:3" x14ac:dyDescent="0.25">
      <c r="A19" s="74" t="s">
        <v>337</v>
      </c>
      <c r="B19" s="81">
        <v>0</v>
      </c>
      <c r="C19" s="74" t="s">
        <v>338</v>
      </c>
    </row>
    <row r="20" spans="1:3" x14ac:dyDescent="0.25">
      <c r="A20" s="74" t="s">
        <v>180</v>
      </c>
      <c r="B20" s="81">
        <v>1</v>
      </c>
      <c r="C20" s="74" t="s">
        <v>339</v>
      </c>
    </row>
    <row r="21" spans="1:3" x14ac:dyDescent="0.25">
      <c r="A21" s="74" t="s">
        <v>340</v>
      </c>
      <c r="B21" s="81">
        <v>0</v>
      </c>
      <c r="C21" s="74" t="s">
        <v>341</v>
      </c>
    </row>
    <row r="22" spans="1:3" x14ac:dyDescent="0.25">
      <c r="A22" s="74" t="s">
        <v>100</v>
      </c>
      <c r="B22" s="81">
        <v>1</v>
      </c>
      <c r="C22" s="74" t="s">
        <v>342</v>
      </c>
    </row>
    <row r="23" spans="1:3" x14ac:dyDescent="0.25">
      <c r="A23" s="74" t="s">
        <v>176</v>
      </c>
      <c r="B23" s="81" t="s">
        <v>343</v>
      </c>
      <c r="C23" s="74" t="s">
        <v>344</v>
      </c>
    </row>
    <row r="24" spans="1:3" x14ac:dyDescent="0.25">
      <c r="A24" s="74" t="s">
        <v>183</v>
      </c>
      <c r="B24" s="81">
        <v>1.0000000000000001E-5</v>
      </c>
      <c r="C24" s="74" t="s">
        <v>345</v>
      </c>
    </row>
    <row r="25" spans="1:3" x14ac:dyDescent="0.25">
      <c r="A25" s="74" t="s">
        <v>346</v>
      </c>
      <c r="B25" s="81">
        <v>1</v>
      </c>
      <c r="C25" s="74" t="s">
        <v>347</v>
      </c>
    </row>
    <row r="26" spans="1:3" x14ac:dyDescent="0.25">
      <c r="A26" s="74" t="s">
        <v>348</v>
      </c>
      <c r="B26" s="81">
        <v>1</v>
      </c>
      <c r="C26" s="74" t="s">
        <v>349</v>
      </c>
    </row>
    <row r="27" spans="1:3" x14ac:dyDescent="0.25">
      <c r="A27" s="74" t="s">
        <v>66</v>
      </c>
      <c r="B27" s="81">
        <v>2</v>
      </c>
      <c r="C27" s="74" t="s">
        <v>350</v>
      </c>
    </row>
    <row r="28" spans="1:3" x14ac:dyDescent="0.25">
      <c r="A28" s="74" t="s">
        <v>351</v>
      </c>
      <c r="B28" s="81">
        <v>0</v>
      </c>
      <c r="C28" s="74" t="s">
        <v>352</v>
      </c>
    </row>
    <row r="29" spans="1:3" x14ac:dyDescent="0.25">
      <c r="A29" s="74" t="s">
        <v>353</v>
      </c>
      <c r="B29" s="81">
        <v>9.9999999999999995E-7</v>
      </c>
      <c r="C29" s="74" t="s">
        <v>354</v>
      </c>
    </row>
    <row r="30" spans="1:3" x14ac:dyDescent="0.25">
      <c r="A30" s="74" t="s">
        <v>355</v>
      </c>
      <c r="B30" s="81" t="s">
        <v>103</v>
      </c>
      <c r="C30" s="74" t="s">
        <v>356</v>
      </c>
    </row>
    <row r="31" spans="1:3" x14ac:dyDescent="0.25">
      <c r="A31" s="74" t="s">
        <v>102</v>
      </c>
      <c r="B31" s="81" t="s">
        <v>357</v>
      </c>
      <c r="C31" s="74" t="s">
        <v>358</v>
      </c>
    </row>
    <row r="32" spans="1:3" x14ac:dyDescent="0.25">
      <c r="A32" s="74" t="s">
        <v>44</v>
      </c>
      <c r="B32" s="81" t="s">
        <v>45</v>
      </c>
      <c r="C32" s="74" t="s">
        <v>359</v>
      </c>
    </row>
    <row r="33" spans="1:3" x14ac:dyDescent="0.25">
      <c r="A33" s="74" t="s">
        <v>28</v>
      </c>
      <c r="B33" s="81" t="s">
        <v>360</v>
      </c>
      <c r="C33" s="74" t="s">
        <v>361</v>
      </c>
    </row>
    <row r="34" spans="1:3" x14ac:dyDescent="0.25">
      <c r="A34" s="74" t="s">
        <v>52</v>
      </c>
      <c r="B34" s="81" t="s">
        <v>362</v>
      </c>
      <c r="C34" s="74" t="s">
        <v>363</v>
      </c>
    </row>
    <row r="35" spans="1:3" x14ac:dyDescent="0.25">
      <c r="A35" s="74" t="s">
        <v>164</v>
      </c>
      <c r="B35" s="81">
        <v>0</v>
      </c>
      <c r="C35" s="74" t="s">
        <v>364</v>
      </c>
    </row>
    <row r="36" spans="1:3" x14ac:dyDescent="0.25">
      <c r="A36" s="74" t="s">
        <v>108</v>
      </c>
      <c r="B36" s="81">
        <v>0</v>
      </c>
      <c r="C36" s="74" t="s">
        <v>365</v>
      </c>
    </row>
    <row r="37" spans="1:3" x14ac:dyDescent="0.25">
      <c r="A37" s="74" t="s">
        <v>38</v>
      </c>
      <c r="B37" s="81">
        <v>1</v>
      </c>
      <c r="C37" s="74" t="s">
        <v>366</v>
      </c>
    </row>
    <row r="38" spans="1:3" x14ac:dyDescent="0.25">
      <c r="A38" s="74" t="s">
        <v>367</v>
      </c>
      <c r="B38" s="81"/>
      <c r="C38" s="74" t="s">
        <v>368</v>
      </c>
    </row>
    <row r="39" spans="1:3" x14ac:dyDescent="0.25">
      <c r="A39" s="74" t="s">
        <v>168</v>
      </c>
      <c r="B39" s="81">
        <v>1.0000000000000001E-5</v>
      </c>
      <c r="C39" s="74" t="s">
        <v>369</v>
      </c>
    </row>
    <row r="40" spans="1:3" x14ac:dyDescent="0.25">
      <c r="A40" s="74" t="s">
        <v>148</v>
      </c>
      <c r="B40" s="81">
        <v>0</v>
      </c>
      <c r="C40" s="74" t="s">
        <v>370</v>
      </c>
    </row>
    <row r="41" spans="1:3" x14ac:dyDescent="0.25">
      <c r="A41" s="74" t="s">
        <v>157</v>
      </c>
      <c r="B41" s="81">
        <v>1</v>
      </c>
      <c r="C41" s="74" t="s">
        <v>371</v>
      </c>
    </row>
    <row r="42" spans="1:3" x14ac:dyDescent="0.25">
      <c r="A42" s="74" t="s">
        <v>76</v>
      </c>
      <c r="B42" s="81">
        <v>9</v>
      </c>
      <c r="C42" s="74" t="s">
        <v>372</v>
      </c>
    </row>
    <row r="43" spans="1:3" x14ac:dyDescent="0.25">
      <c r="A43" s="74" t="s">
        <v>111</v>
      </c>
      <c r="B43" s="81">
        <v>0</v>
      </c>
      <c r="C43" s="74" t="s">
        <v>373</v>
      </c>
    </row>
    <row r="44" spans="1:3" x14ac:dyDescent="0.25">
      <c r="A44" s="74" t="s">
        <v>109</v>
      </c>
      <c r="B44" s="81">
        <v>100</v>
      </c>
      <c r="C44" s="74" t="s">
        <v>374</v>
      </c>
    </row>
    <row r="45" spans="1:3" x14ac:dyDescent="0.25">
      <c r="A45" s="74" t="s">
        <v>87</v>
      </c>
      <c r="B45" s="81">
        <v>0</v>
      </c>
      <c r="C45" s="74" t="s">
        <v>375</v>
      </c>
    </row>
    <row r="46" spans="1:3" x14ac:dyDescent="0.25">
      <c r="A46" s="74" t="s">
        <v>114</v>
      </c>
      <c r="B46" s="81">
        <v>0</v>
      </c>
      <c r="C46" s="74" t="s">
        <v>376</v>
      </c>
    </row>
    <row r="47" spans="1:3" x14ac:dyDescent="0.25">
      <c r="A47" s="74" t="s">
        <v>377</v>
      </c>
      <c r="B47" s="81" t="s">
        <v>378</v>
      </c>
      <c r="C47" s="74" t="s">
        <v>379</v>
      </c>
    </row>
    <row r="48" spans="1:3" x14ac:dyDescent="0.25">
      <c r="A48" s="85" t="s">
        <v>114</v>
      </c>
      <c r="B48" s="86">
        <v>0</v>
      </c>
      <c r="C48" s="85" t="s">
        <v>380</v>
      </c>
    </row>
    <row r="49" spans="1:3" x14ac:dyDescent="0.25">
      <c r="A49" s="85" t="s">
        <v>377</v>
      </c>
      <c r="B49" s="86"/>
      <c r="C49" s="85" t="s">
        <v>381</v>
      </c>
    </row>
    <row r="50" spans="1:3" x14ac:dyDescent="0.25">
      <c r="A50" s="85" t="s">
        <v>111</v>
      </c>
      <c r="B50" s="86"/>
      <c r="C50" s="85" t="s">
        <v>382</v>
      </c>
    </row>
    <row r="51" spans="1:3" x14ac:dyDescent="0.25">
      <c r="A51" s="85" t="s">
        <v>383</v>
      </c>
      <c r="B51" s="86"/>
      <c r="C51" s="85" t="s">
        <v>384</v>
      </c>
    </row>
    <row r="52" spans="1:3" x14ac:dyDescent="0.25">
      <c r="A52" s="85" t="s">
        <v>109</v>
      </c>
      <c r="B52" s="86"/>
      <c r="C52" s="85" t="s">
        <v>385</v>
      </c>
    </row>
    <row r="53" spans="1:3" x14ac:dyDescent="0.25">
      <c r="A53" s="85" t="s">
        <v>386</v>
      </c>
      <c r="B53" s="86"/>
      <c r="C53" s="85" t="s">
        <v>387</v>
      </c>
    </row>
    <row r="54" spans="1:3" x14ac:dyDescent="0.25">
      <c r="A54" s="85" t="s">
        <v>87</v>
      </c>
      <c r="B54" s="86"/>
      <c r="C54" s="85" t="s">
        <v>388</v>
      </c>
    </row>
    <row r="55" spans="1:3" x14ac:dyDescent="0.25">
      <c r="A55" s="85" t="s">
        <v>76</v>
      </c>
      <c r="B55" s="86"/>
      <c r="C55" s="85" t="s">
        <v>389</v>
      </c>
    </row>
    <row r="56" spans="1:3" x14ac:dyDescent="0.25">
      <c r="A56" s="85" t="s">
        <v>81</v>
      </c>
      <c r="B56" s="86"/>
      <c r="C56" s="85" t="s">
        <v>390</v>
      </c>
    </row>
  </sheetData>
  <autoFilter ref="A1:C43" xr:uid="{00000000-0009-0000-0000-000002000000}">
    <sortState xmlns:xlrd2="http://schemas.microsoft.com/office/spreadsheetml/2017/richdata2" ref="A2:C43">
      <sortCondition ref="A1:A43"/>
    </sortState>
  </autoFilter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8"/>
  <sheetViews>
    <sheetView topLeftCell="A44" workbookViewId="0">
      <selection activeCell="A74" sqref="A74"/>
    </sheetView>
  </sheetViews>
  <sheetFormatPr defaultColWidth="9.28515625" defaultRowHeight="15" x14ac:dyDescent="0.25"/>
  <cols>
    <col min="1" max="1" width="47.85546875" style="49" customWidth="1"/>
    <col min="2" max="2" width="56" style="47" customWidth="1"/>
    <col min="3" max="16384" width="9.28515625" style="47"/>
  </cols>
  <sheetData>
    <row r="1" spans="1:2" x14ac:dyDescent="0.25">
      <c r="A1" s="49" t="s">
        <v>391</v>
      </c>
      <c r="B1" s="47" t="s">
        <v>392</v>
      </c>
    </row>
    <row r="2" spans="1:2" x14ac:dyDescent="0.25">
      <c r="A2" s="59" t="s">
        <v>393</v>
      </c>
      <c r="B2" s="47" t="s">
        <v>394</v>
      </c>
    </row>
    <row r="3" spans="1:2" x14ac:dyDescent="0.25">
      <c r="A3" s="49" t="s">
        <v>395</v>
      </c>
    </row>
    <row r="4" spans="1:2" x14ac:dyDescent="0.25">
      <c r="A4" s="49" t="s">
        <v>396</v>
      </c>
    </row>
    <row r="5" spans="1:2" x14ac:dyDescent="0.25">
      <c r="A5" s="49" t="s">
        <v>397</v>
      </c>
    </row>
    <row r="6" spans="1:2" x14ac:dyDescent="0.25">
      <c r="A6" s="49" t="s">
        <v>398</v>
      </c>
    </row>
    <row r="7" spans="1:2" x14ac:dyDescent="0.25">
      <c r="A7" s="49" t="s">
        <v>399</v>
      </c>
    </row>
    <row r="8" spans="1:2" x14ac:dyDescent="0.25">
      <c r="A8" s="59" t="s">
        <v>400</v>
      </c>
    </row>
    <row r="9" spans="1:2" x14ac:dyDescent="0.25">
      <c r="A9" s="49" t="s">
        <v>401</v>
      </c>
      <c r="B9" s="47" t="s">
        <v>402</v>
      </c>
    </row>
    <row r="10" spans="1:2" x14ac:dyDescent="0.25">
      <c r="A10" s="49" t="s">
        <v>403</v>
      </c>
    </row>
    <row r="11" spans="1:2" x14ac:dyDescent="0.25">
      <c r="A11" s="49" t="s">
        <v>404</v>
      </c>
    </row>
    <row r="12" spans="1:2" x14ac:dyDescent="0.25">
      <c r="A12" s="49" t="s">
        <v>405</v>
      </c>
    </row>
    <row r="13" spans="1:2" x14ac:dyDescent="0.25">
      <c r="A13" s="49" t="s">
        <v>406</v>
      </c>
    </row>
    <row r="14" spans="1:2" x14ac:dyDescent="0.25">
      <c r="A14" s="49" t="s">
        <v>407</v>
      </c>
    </row>
    <row r="15" spans="1:2" x14ac:dyDescent="0.25">
      <c r="A15" s="49" t="s">
        <v>408</v>
      </c>
      <c r="B15" s="47" t="s">
        <v>409</v>
      </c>
    </row>
    <row r="16" spans="1:2" x14ac:dyDescent="0.25">
      <c r="A16" s="49" t="s">
        <v>410</v>
      </c>
      <c r="B16" s="47" t="s">
        <v>411</v>
      </c>
    </row>
    <row r="17" spans="1:2" x14ac:dyDescent="0.25">
      <c r="A17" s="49" t="s">
        <v>412</v>
      </c>
      <c r="B17" s="47" t="s">
        <v>413</v>
      </c>
    </row>
    <row r="18" spans="1:2" x14ac:dyDescent="0.25">
      <c r="A18" s="49" t="s">
        <v>414</v>
      </c>
    </row>
    <row r="19" spans="1:2" x14ac:dyDescent="0.25">
      <c r="A19" s="60" t="s">
        <v>415</v>
      </c>
    </row>
    <row r="20" spans="1:2" x14ac:dyDescent="0.25">
      <c r="A20" s="49" t="s">
        <v>118</v>
      </c>
    </row>
    <row r="21" spans="1:2" x14ac:dyDescent="0.25">
      <c r="A21" s="49" t="s">
        <v>416</v>
      </c>
    </row>
    <row r="22" spans="1:2" x14ac:dyDescent="0.25">
      <c r="A22" s="49" t="s">
        <v>417</v>
      </c>
    </row>
    <row r="23" spans="1:2" x14ac:dyDescent="0.25">
      <c r="A23" s="49" t="s">
        <v>418</v>
      </c>
    </row>
    <row r="24" spans="1:2" x14ac:dyDescent="0.25">
      <c r="A24" s="49" t="s">
        <v>419</v>
      </c>
    </row>
    <row r="25" spans="1:2" x14ac:dyDescent="0.25">
      <c r="A25" s="49" t="s">
        <v>420</v>
      </c>
    </row>
    <row r="26" spans="1:2" x14ac:dyDescent="0.25">
      <c r="A26" s="49" t="s">
        <v>421</v>
      </c>
    </row>
    <row r="27" spans="1:2" x14ac:dyDescent="0.25">
      <c r="A27" s="49" t="s">
        <v>422</v>
      </c>
    </row>
    <row r="28" spans="1:2" x14ac:dyDescent="0.25">
      <c r="A28" s="49" t="s">
        <v>423</v>
      </c>
    </row>
    <row r="29" spans="1:2" x14ac:dyDescent="0.25">
      <c r="A29" s="49" t="s">
        <v>176</v>
      </c>
    </row>
    <row r="30" spans="1:2" x14ac:dyDescent="0.25">
      <c r="A30" s="49" t="s">
        <v>424</v>
      </c>
    </row>
    <row r="31" spans="1:2" x14ac:dyDescent="0.25">
      <c r="A31" s="60" t="s">
        <v>425</v>
      </c>
      <c r="B31" s="47" t="s">
        <v>426</v>
      </c>
    </row>
    <row r="32" spans="1:2" x14ac:dyDescent="0.25">
      <c r="A32" s="49" t="s">
        <v>427</v>
      </c>
      <c r="B32" s="47" t="s">
        <v>428</v>
      </c>
    </row>
    <row r="33" spans="1:2" x14ac:dyDescent="0.25">
      <c r="A33" s="49" t="s">
        <v>429</v>
      </c>
      <c r="B33" s="47" t="s">
        <v>430</v>
      </c>
    </row>
    <row r="34" spans="1:2" x14ac:dyDescent="0.25">
      <c r="A34" s="49" t="s">
        <v>431</v>
      </c>
      <c r="B34" s="47" t="s">
        <v>432</v>
      </c>
    </row>
    <row r="35" spans="1:2" x14ac:dyDescent="0.25">
      <c r="A35" s="60" t="s">
        <v>433</v>
      </c>
      <c r="B35" s="47" t="s">
        <v>434</v>
      </c>
    </row>
    <row r="36" spans="1:2" x14ac:dyDescent="0.25">
      <c r="A36" s="60" t="s">
        <v>435</v>
      </c>
    </row>
    <row r="37" spans="1:2" x14ac:dyDescent="0.25">
      <c r="A37" s="59" t="s">
        <v>436</v>
      </c>
      <c r="B37" s="47" t="s">
        <v>437</v>
      </c>
    </row>
    <row r="38" spans="1:2" x14ac:dyDescent="0.25">
      <c r="A38" s="59" t="s">
        <v>438</v>
      </c>
      <c r="B38" s="47" t="s">
        <v>439</v>
      </c>
    </row>
    <row r="39" spans="1:2" x14ac:dyDescent="0.25">
      <c r="A39" s="59" t="s">
        <v>440</v>
      </c>
      <c r="B39" s="47" t="s">
        <v>441</v>
      </c>
    </row>
    <row r="40" spans="1:2" x14ac:dyDescent="0.25">
      <c r="A40" s="59" t="s">
        <v>442</v>
      </c>
      <c r="B40" s="47" t="s">
        <v>443</v>
      </c>
    </row>
    <row r="41" spans="1:2" x14ac:dyDescent="0.25">
      <c r="A41" s="59" t="s">
        <v>444</v>
      </c>
      <c r="B41" s="47" t="s">
        <v>445</v>
      </c>
    </row>
    <row r="42" spans="1:2" x14ac:dyDescent="0.25">
      <c r="A42" s="59" t="s">
        <v>446</v>
      </c>
      <c r="B42" s="47" t="s">
        <v>447</v>
      </c>
    </row>
    <row r="43" spans="1:2" x14ac:dyDescent="0.25">
      <c r="A43" s="49" t="s">
        <v>448</v>
      </c>
    </row>
    <row r="44" spans="1:2" x14ac:dyDescent="0.25">
      <c r="A44" s="49" t="s">
        <v>449</v>
      </c>
    </row>
    <row r="45" spans="1:2" x14ac:dyDescent="0.25">
      <c r="A45" s="49" t="s">
        <v>450</v>
      </c>
    </row>
    <row r="46" spans="1:2" x14ac:dyDescent="0.25">
      <c r="A46" s="49" t="s">
        <v>451</v>
      </c>
    </row>
    <row r="47" spans="1:2" x14ac:dyDescent="0.25">
      <c r="A47" s="49" t="s">
        <v>452</v>
      </c>
    </row>
    <row r="48" spans="1:2" x14ac:dyDescent="0.25">
      <c r="A48" s="49" t="s">
        <v>453</v>
      </c>
    </row>
    <row r="49" spans="1:2" x14ac:dyDescent="0.25">
      <c r="A49" s="49" t="s">
        <v>454</v>
      </c>
    </row>
    <row r="50" spans="1:2" x14ac:dyDescent="0.25">
      <c r="A50" s="49" t="s">
        <v>455</v>
      </c>
    </row>
    <row r="51" spans="1:2" x14ac:dyDescent="0.25">
      <c r="A51" s="49" t="s">
        <v>456</v>
      </c>
      <c r="B51" s="47" t="s">
        <v>457</v>
      </c>
    </row>
    <row r="52" spans="1:2" x14ac:dyDescent="0.25">
      <c r="A52" s="49" t="s">
        <v>458</v>
      </c>
      <c r="B52" s="47" t="s">
        <v>459</v>
      </c>
    </row>
    <row r="53" spans="1:2" x14ac:dyDescent="0.25">
      <c r="A53" s="49" t="s">
        <v>460</v>
      </c>
    </row>
    <row r="54" spans="1:2" x14ac:dyDescent="0.25">
      <c r="A54" s="49" t="s">
        <v>461</v>
      </c>
    </row>
    <row r="55" spans="1:2" x14ac:dyDescent="0.25">
      <c r="A55" s="49" t="s">
        <v>462</v>
      </c>
    </row>
    <row r="56" spans="1:2" x14ac:dyDescent="0.25">
      <c r="A56" s="49" t="s">
        <v>463</v>
      </c>
    </row>
    <row r="57" spans="1:2" x14ac:dyDescent="0.25">
      <c r="A57" s="49" t="s">
        <v>464</v>
      </c>
    </row>
    <row r="58" spans="1:2" x14ac:dyDescent="0.25">
      <c r="A58" s="49" t="s">
        <v>465</v>
      </c>
    </row>
    <row r="59" spans="1:2" x14ac:dyDescent="0.25">
      <c r="A59" s="49" t="s">
        <v>466</v>
      </c>
    </row>
    <row r="60" spans="1:2" x14ac:dyDescent="0.25">
      <c r="A60" s="49" t="s">
        <v>467</v>
      </c>
    </row>
    <row r="61" spans="1:2" x14ac:dyDescent="0.25">
      <c r="A61" s="49" t="s">
        <v>468</v>
      </c>
    </row>
    <row r="62" spans="1:2" x14ac:dyDescent="0.25">
      <c r="A62" s="49" t="s">
        <v>469</v>
      </c>
    </row>
    <row r="63" spans="1:2" x14ac:dyDescent="0.25">
      <c r="A63" s="49" t="s">
        <v>470</v>
      </c>
    </row>
    <row r="64" spans="1:2" x14ac:dyDescent="0.25">
      <c r="A64" s="49" t="s">
        <v>471</v>
      </c>
    </row>
    <row r="65" spans="1:1" x14ac:dyDescent="0.25">
      <c r="A65" s="49" t="s">
        <v>472</v>
      </c>
    </row>
    <row r="66" spans="1:1" x14ac:dyDescent="0.25">
      <c r="A66" s="49" t="s">
        <v>473</v>
      </c>
    </row>
    <row r="67" spans="1:1" x14ac:dyDescent="0.25">
      <c r="A67" s="49" t="s">
        <v>474</v>
      </c>
    </row>
    <row r="68" spans="1:1" x14ac:dyDescent="0.25">
      <c r="A68" s="49" t="s">
        <v>475</v>
      </c>
    </row>
    <row r="69" spans="1:1" x14ac:dyDescent="0.25">
      <c r="A69" s="49" t="s">
        <v>476</v>
      </c>
    </row>
    <row r="70" spans="1:1" x14ac:dyDescent="0.25">
      <c r="A70" s="49" t="s">
        <v>477</v>
      </c>
    </row>
    <row r="71" spans="1:1" x14ac:dyDescent="0.25">
      <c r="A71" s="49" t="s">
        <v>478</v>
      </c>
    </row>
    <row r="72" spans="1:1" x14ac:dyDescent="0.25">
      <c r="A72" s="49" t="s">
        <v>479</v>
      </c>
    </row>
    <row r="73" spans="1:1" x14ac:dyDescent="0.25">
      <c r="A73" s="49" t="s">
        <v>480</v>
      </c>
    </row>
    <row r="74" spans="1:1" x14ac:dyDescent="0.25">
      <c r="A74" s="49" t="s">
        <v>481</v>
      </c>
    </row>
    <row r="75" spans="1:1" x14ac:dyDescent="0.25">
      <c r="A75" s="49" t="s">
        <v>482</v>
      </c>
    </row>
    <row r="76" spans="1:1" x14ac:dyDescent="0.25">
      <c r="A76" s="49" t="s">
        <v>483</v>
      </c>
    </row>
    <row r="77" spans="1:1" x14ac:dyDescent="0.25">
      <c r="A77" s="49" t="s">
        <v>484</v>
      </c>
    </row>
    <row r="78" spans="1:1" x14ac:dyDescent="0.25">
      <c r="A78" s="49" t="s">
        <v>485</v>
      </c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5"/>
  <sheetViews>
    <sheetView topLeftCell="A22" workbookViewId="0">
      <selection activeCell="A56" sqref="A56"/>
    </sheetView>
  </sheetViews>
  <sheetFormatPr defaultColWidth="9.28515625" defaultRowHeight="15" x14ac:dyDescent="0.25"/>
  <cols>
    <col min="1" max="1" width="37.5703125" style="47" customWidth="1"/>
    <col min="2" max="2" width="31.28515625" style="49" customWidth="1"/>
    <col min="3" max="16384" width="9.28515625" style="47"/>
  </cols>
  <sheetData>
    <row r="1" spans="1:2" x14ac:dyDescent="0.25">
      <c r="A1" s="47" t="s">
        <v>486</v>
      </c>
      <c r="B1" s="49" t="s">
        <v>309</v>
      </c>
    </row>
    <row r="2" spans="1:2" x14ac:dyDescent="0.25">
      <c r="A2" s="47" t="s">
        <v>487</v>
      </c>
      <c r="B2" s="49">
        <v>5</v>
      </c>
    </row>
    <row r="3" spans="1:2" x14ac:dyDescent="0.25">
      <c r="A3" s="47" t="s">
        <v>488</v>
      </c>
      <c r="B3" s="49">
        <v>0</v>
      </c>
    </row>
    <row r="4" spans="1:2" x14ac:dyDescent="0.25">
      <c r="A4" s="47" t="s">
        <v>489</v>
      </c>
      <c r="B4" s="61">
        <v>1.0000000000000001E-5</v>
      </c>
    </row>
    <row r="5" spans="1:2" x14ac:dyDescent="0.25">
      <c r="A5" s="47" t="s">
        <v>105</v>
      </c>
      <c r="B5" s="49">
        <v>1</v>
      </c>
    </row>
    <row r="6" spans="1:2" x14ac:dyDescent="0.25">
      <c r="A6" s="47" t="s">
        <v>490</v>
      </c>
      <c r="B6" s="49">
        <v>1</v>
      </c>
    </row>
    <row r="7" spans="1:2" x14ac:dyDescent="0.25">
      <c r="A7" s="47" t="s">
        <v>491</v>
      </c>
      <c r="B7" s="49" t="s">
        <v>492</v>
      </c>
    </row>
    <row r="8" spans="1:2" x14ac:dyDescent="0.25">
      <c r="A8" s="47" t="s">
        <v>493</v>
      </c>
      <c r="B8" s="49">
        <v>0</v>
      </c>
    </row>
    <row r="9" spans="1:2" x14ac:dyDescent="0.25">
      <c r="A9" s="47" t="s">
        <v>494</v>
      </c>
      <c r="B9" s="49">
        <v>0</v>
      </c>
    </row>
    <row r="10" spans="1:2" x14ac:dyDescent="0.25">
      <c r="A10" s="47" t="s">
        <v>22</v>
      </c>
      <c r="B10" s="49">
        <v>1</v>
      </c>
    </row>
    <row r="11" spans="1:2" x14ac:dyDescent="0.25">
      <c r="A11" s="47" t="s">
        <v>495</v>
      </c>
      <c r="B11" s="49">
        <v>1</v>
      </c>
    </row>
    <row r="12" spans="1:2" x14ac:dyDescent="0.25">
      <c r="A12" s="47" t="s">
        <v>15</v>
      </c>
      <c r="B12" s="49">
        <v>1</v>
      </c>
    </row>
    <row r="13" spans="1:2" x14ac:dyDescent="0.25">
      <c r="A13" s="47" t="s">
        <v>496</v>
      </c>
      <c r="B13" s="61">
        <v>1E-3</v>
      </c>
    </row>
    <row r="14" spans="1:2" x14ac:dyDescent="0.25">
      <c r="A14" s="47" t="s">
        <v>497</v>
      </c>
      <c r="B14" s="49">
        <v>0.01</v>
      </c>
    </row>
    <row r="15" spans="1:2" x14ac:dyDescent="0.25">
      <c r="A15" s="47" t="s">
        <v>498</v>
      </c>
      <c r="B15" s="49">
        <v>0.01</v>
      </c>
    </row>
    <row r="16" spans="1:2" x14ac:dyDescent="0.25">
      <c r="A16" s="47" t="s">
        <v>499</v>
      </c>
      <c r="B16" s="49">
        <v>0</v>
      </c>
    </row>
    <row r="17" spans="1:2" x14ac:dyDescent="0.25">
      <c r="A17" s="47" t="s">
        <v>118</v>
      </c>
      <c r="B17" s="49">
        <v>1</v>
      </c>
    </row>
    <row r="18" spans="1:2" x14ac:dyDescent="0.25">
      <c r="A18" s="47" t="s">
        <v>121</v>
      </c>
      <c r="B18" s="49">
        <v>0</v>
      </c>
    </row>
    <row r="19" spans="1:2" x14ac:dyDescent="0.25">
      <c r="A19" s="47" t="s">
        <v>337</v>
      </c>
      <c r="B19" s="49">
        <v>1</v>
      </c>
    </row>
    <row r="20" spans="1:2" x14ac:dyDescent="0.25">
      <c r="A20" s="47" t="s">
        <v>500</v>
      </c>
      <c r="B20" s="49">
        <v>1</v>
      </c>
    </row>
    <row r="21" spans="1:2" x14ac:dyDescent="0.25">
      <c r="A21" s="47" t="s">
        <v>501</v>
      </c>
      <c r="B21" s="49">
        <v>0</v>
      </c>
    </row>
    <row r="22" spans="1:2" x14ac:dyDescent="0.25">
      <c r="A22" s="47" t="s">
        <v>502</v>
      </c>
      <c r="B22" s="49">
        <v>0</v>
      </c>
    </row>
    <row r="23" spans="1:2" x14ac:dyDescent="0.25">
      <c r="A23" s="47" t="s">
        <v>503</v>
      </c>
      <c r="B23" s="49">
        <v>0</v>
      </c>
    </row>
    <row r="24" spans="1:2" x14ac:dyDescent="0.25">
      <c r="A24" s="47" t="s">
        <v>504</v>
      </c>
      <c r="B24" s="49">
        <v>0</v>
      </c>
    </row>
    <row r="25" spans="1:2" x14ac:dyDescent="0.25">
      <c r="A25" s="47" t="s">
        <v>505</v>
      </c>
      <c r="B25" s="49">
        <v>0</v>
      </c>
    </row>
    <row r="26" spans="1:2" x14ac:dyDescent="0.25">
      <c r="A26" s="47" t="s">
        <v>100</v>
      </c>
      <c r="B26" s="49">
        <v>1</v>
      </c>
    </row>
    <row r="27" spans="1:2" x14ac:dyDescent="0.25">
      <c r="A27" s="47" t="s">
        <v>506</v>
      </c>
      <c r="B27" s="49">
        <v>0</v>
      </c>
    </row>
    <row r="28" spans="1:2" x14ac:dyDescent="0.25">
      <c r="A28" s="47" t="s">
        <v>507</v>
      </c>
      <c r="B28" s="49">
        <v>1</v>
      </c>
    </row>
    <row r="29" spans="1:2" x14ac:dyDescent="0.25">
      <c r="A29" s="47" t="s">
        <v>508</v>
      </c>
      <c r="B29" s="49">
        <v>0</v>
      </c>
    </row>
    <row r="30" spans="1:2" x14ac:dyDescent="0.25">
      <c r="A30" s="47" t="s">
        <v>509</v>
      </c>
      <c r="B30" s="49">
        <v>0</v>
      </c>
    </row>
    <row r="31" spans="1:2" x14ac:dyDescent="0.25">
      <c r="A31" s="47" t="s">
        <v>510</v>
      </c>
      <c r="B31" s="61">
        <v>1E-3</v>
      </c>
    </row>
    <row r="32" spans="1:2" x14ac:dyDescent="0.25">
      <c r="A32" s="47" t="s">
        <v>511</v>
      </c>
      <c r="B32" s="49">
        <v>1</v>
      </c>
    </row>
    <row r="33" spans="1:2" x14ac:dyDescent="0.25">
      <c r="A33" s="47" t="s">
        <v>512</v>
      </c>
      <c r="B33" s="49">
        <v>0</v>
      </c>
    </row>
    <row r="34" spans="1:2" x14ac:dyDescent="0.25">
      <c r="A34" s="47" t="s">
        <v>513</v>
      </c>
      <c r="B34" s="49">
        <v>1</v>
      </c>
    </row>
    <row r="35" spans="1:2" x14ac:dyDescent="0.25">
      <c r="A35" s="47" t="s">
        <v>514</v>
      </c>
      <c r="B35" s="49">
        <v>1</v>
      </c>
    </row>
    <row r="36" spans="1:2" x14ac:dyDescent="0.25">
      <c r="A36" s="47" t="s">
        <v>515</v>
      </c>
      <c r="B36" s="49">
        <v>0</v>
      </c>
    </row>
    <row r="37" spans="1:2" x14ac:dyDescent="0.25">
      <c r="A37" s="47" t="s">
        <v>516</v>
      </c>
      <c r="B37" s="49" t="s">
        <v>517</v>
      </c>
    </row>
    <row r="38" spans="1:2" x14ac:dyDescent="0.25">
      <c r="A38" s="47" t="s">
        <v>518</v>
      </c>
      <c r="B38" s="49" t="s">
        <v>519</v>
      </c>
    </row>
    <row r="39" spans="1:2" x14ac:dyDescent="0.25">
      <c r="A39" s="47" t="s">
        <v>520</v>
      </c>
      <c r="B39" s="49">
        <v>0</v>
      </c>
    </row>
    <row r="40" spans="1:2" x14ac:dyDescent="0.25">
      <c r="A40" s="47" t="s">
        <v>129</v>
      </c>
      <c r="B40" s="49">
        <v>3000</v>
      </c>
    </row>
    <row r="41" spans="1:2" x14ac:dyDescent="0.25">
      <c r="A41" s="47" t="s">
        <v>521</v>
      </c>
      <c r="B41" s="49">
        <v>0</v>
      </c>
    </row>
    <row r="42" spans="1:2" x14ac:dyDescent="0.25">
      <c r="A42" s="47" t="s">
        <v>522</v>
      </c>
      <c r="B42" s="49" t="s">
        <v>523</v>
      </c>
    </row>
    <row r="43" spans="1:2" x14ac:dyDescent="0.25">
      <c r="A43" s="47" t="s">
        <v>524</v>
      </c>
      <c r="B43" s="49" t="s">
        <v>525</v>
      </c>
    </row>
    <row r="44" spans="1:2" x14ac:dyDescent="0.25">
      <c r="A44" s="47" t="s">
        <v>526</v>
      </c>
      <c r="B44" s="49">
        <v>1</v>
      </c>
    </row>
    <row r="45" spans="1:2" x14ac:dyDescent="0.25">
      <c r="A45" s="47" t="s">
        <v>28</v>
      </c>
      <c r="B45" s="49" t="s">
        <v>527</v>
      </c>
    </row>
    <row r="46" spans="1:2" x14ac:dyDescent="0.25">
      <c r="A46" s="47" t="s">
        <v>528</v>
      </c>
      <c r="B46" s="49">
        <v>1</v>
      </c>
    </row>
    <row r="47" spans="1:2" x14ac:dyDescent="0.25">
      <c r="A47" s="47" t="s">
        <v>52</v>
      </c>
      <c r="B47" s="49" t="s">
        <v>529</v>
      </c>
    </row>
    <row r="48" spans="1:2" x14ac:dyDescent="0.25">
      <c r="A48" s="47" t="s">
        <v>164</v>
      </c>
      <c r="B48" s="49">
        <v>0</v>
      </c>
    </row>
    <row r="49" spans="1:2" x14ac:dyDescent="0.25">
      <c r="A49" s="47" t="s">
        <v>460</v>
      </c>
      <c r="B49" s="49">
        <v>0</v>
      </c>
    </row>
    <row r="50" spans="1:2" x14ac:dyDescent="0.25">
      <c r="A50" s="47" t="s">
        <v>530</v>
      </c>
      <c r="B50" s="49">
        <v>1</v>
      </c>
    </row>
    <row r="51" spans="1:2" x14ac:dyDescent="0.25">
      <c r="A51" s="47" t="s">
        <v>531</v>
      </c>
      <c r="B51" s="49">
        <v>0</v>
      </c>
    </row>
    <row r="52" spans="1:2" x14ac:dyDescent="0.25">
      <c r="A52" s="47" t="s">
        <v>38</v>
      </c>
      <c r="B52" s="49">
        <v>0</v>
      </c>
    </row>
    <row r="53" spans="1:2" x14ac:dyDescent="0.25">
      <c r="A53" s="135" t="s">
        <v>367</v>
      </c>
      <c r="B53" s="49">
        <v>0</v>
      </c>
    </row>
    <row r="54" spans="1:2" x14ac:dyDescent="0.25">
      <c r="A54" s="47" t="s">
        <v>532</v>
      </c>
      <c r="B54" s="49">
        <v>0</v>
      </c>
    </row>
    <row r="55" spans="1:2" x14ac:dyDescent="0.25">
      <c r="A55" s="47" t="s">
        <v>533</v>
      </c>
      <c r="B55" s="49">
        <v>5.0000000000000001E-3</v>
      </c>
    </row>
    <row r="56" spans="1:2" x14ac:dyDescent="0.25">
      <c r="A56" s="47" t="s">
        <v>534</v>
      </c>
      <c r="B56" s="61">
        <v>6E-10</v>
      </c>
    </row>
    <row r="57" spans="1:2" x14ac:dyDescent="0.25">
      <c r="A57" s="47" t="s">
        <v>535</v>
      </c>
      <c r="B57" s="49">
        <v>1</v>
      </c>
    </row>
    <row r="58" spans="1:2" x14ac:dyDescent="0.25">
      <c r="A58" s="47" t="s">
        <v>536</v>
      </c>
      <c r="B58" s="49">
        <v>0</v>
      </c>
    </row>
    <row r="59" spans="1:2" x14ac:dyDescent="0.25">
      <c r="A59" s="47" t="s">
        <v>116</v>
      </c>
      <c r="B59" s="49">
        <v>1</v>
      </c>
    </row>
    <row r="60" spans="1:2" x14ac:dyDescent="0.25">
      <c r="A60" s="47" t="s">
        <v>537</v>
      </c>
      <c r="B60" s="49">
        <v>5</v>
      </c>
    </row>
    <row r="61" spans="1:2" x14ac:dyDescent="0.25">
      <c r="A61" s="47" t="s">
        <v>148</v>
      </c>
      <c r="B61" s="49">
        <v>0</v>
      </c>
    </row>
    <row r="62" spans="1:2" x14ac:dyDescent="0.25">
      <c r="A62" s="47" t="s">
        <v>538</v>
      </c>
      <c r="B62" s="49">
        <v>6.1999999999999998E-3</v>
      </c>
    </row>
    <row r="63" spans="1:2" x14ac:dyDescent="0.25">
      <c r="A63" s="47" t="s">
        <v>539</v>
      </c>
      <c r="B63" s="49">
        <v>0</v>
      </c>
    </row>
    <row r="64" spans="1:2" x14ac:dyDescent="0.25">
      <c r="A64" s="47" t="s">
        <v>540</v>
      </c>
      <c r="B64" s="49">
        <v>0</v>
      </c>
    </row>
    <row r="65" spans="1:2" x14ac:dyDescent="0.25">
      <c r="A65" s="47" t="s">
        <v>541</v>
      </c>
      <c r="B65" s="49">
        <v>0</v>
      </c>
    </row>
  </sheetData>
  <autoFilter ref="A1:B64" xr:uid="{00000000-0009-0000-0000-000004000000}">
    <sortState xmlns:xlrd2="http://schemas.microsoft.com/office/spreadsheetml/2017/richdata2" ref="A2:B64">
      <sortCondition ref="A1:A64"/>
    </sortState>
  </autoFilter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2"/>
  <sheetViews>
    <sheetView topLeftCell="A104" workbookViewId="0">
      <selection activeCell="B73" sqref="B73"/>
    </sheetView>
  </sheetViews>
  <sheetFormatPr defaultColWidth="9.28515625" defaultRowHeight="15" x14ac:dyDescent="0.25"/>
  <cols>
    <col min="1" max="1" width="21.140625" style="47" customWidth="1"/>
    <col min="2" max="2" width="47.28515625" style="49" customWidth="1"/>
    <col min="3" max="3" width="28.28515625" style="47" customWidth="1"/>
    <col min="4" max="16384" width="9.28515625" style="47"/>
  </cols>
  <sheetData>
    <row r="1" spans="1:2" x14ac:dyDescent="0.25">
      <c r="A1" s="70" t="s">
        <v>542</v>
      </c>
      <c r="B1" s="71" t="s">
        <v>184</v>
      </c>
    </row>
    <row r="2" spans="1:2" x14ac:dyDescent="0.25">
      <c r="A2" s="47" t="s">
        <v>543</v>
      </c>
      <c r="B2" s="49" t="s">
        <v>544</v>
      </c>
    </row>
    <row r="3" spans="1:2" x14ac:dyDescent="0.25">
      <c r="A3" s="47" t="s">
        <v>545</v>
      </c>
      <c r="B3" s="49" t="s">
        <v>546</v>
      </c>
    </row>
    <row r="4" spans="1:2" x14ac:dyDescent="0.25">
      <c r="A4" s="47" t="s">
        <v>547</v>
      </c>
      <c r="B4" s="49" t="s">
        <v>548</v>
      </c>
    </row>
    <row r="5" spans="1:2" x14ac:dyDescent="0.25">
      <c r="A5" s="47" t="s">
        <v>346</v>
      </c>
      <c r="B5" s="49">
        <v>1</v>
      </c>
    </row>
    <row r="6" spans="1:2" x14ac:dyDescent="0.25">
      <c r="A6" s="47" t="s">
        <v>348</v>
      </c>
      <c r="B6" s="49">
        <v>1</v>
      </c>
    </row>
    <row r="7" spans="1:2" x14ac:dyDescent="0.25">
      <c r="A7" s="47" t="s">
        <v>378</v>
      </c>
      <c r="B7" s="61">
        <v>53125000000</v>
      </c>
    </row>
    <row r="8" spans="1:2" x14ac:dyDescent="0.25">
      <c r="A8" s="47" t="s">
        <v>549</v>
      </c>
      <c r="B8" s="61">
        <v>39844000000</v>
      </c>
    </row>
    <row r="9" spans="1:2" x14ac:dyDescent="0.25">
      <c r="A9" s="47" t="s">
        <v>550</v>
      </c>
      <c r="B9" s="49">
        <v>50000000</v>
      </c>
    </row>
    <row r="10" spans="1:2" x14ac:dyDescent="0.25">
      <c r="A10" s="47" t="s">
        <v>551</v>
      </c>
      <c r="B10" s="49">
        <v>10000000</v>
      </c>
    </row>
    <row r="11" spans="1:2" x14ac:dyDescent="0.25">
      <c r="A11" s="47" t="s">
        <v>552</v>
      </c>
      <c r="B11" s="49">
        <v>0.54</v>
      </c>
    </row>
    <row r="12" spans="1:2" x14ac:dyDescent="0.25">
      <c r="A12" s="47" t="s">
        <v>553</v>
      </c>
      <c r="B12" s="49">
        <v>0</v>
      </c>
    </row>
    <row r="13" spans="1:2" x14ac:dyDescent="0.25">
      <c r="A13" s="47" t="s">
        <v>554</v>
      </c>
      <c r="B13" s="49" t="s">
        <v>555</v>
      </c>
    </row>
    <row r="14" spans="1:2" x14ac:dyDescent="0.25">
      <c r="A14" s="47" t="s">
        <v>556</v>
      </c>
      <c r="B14" s="49" t="s">
        <v>557</v>
      </c>
    </row>
    <row r="15" spans="1:2" x14ac:dyDescent="0.25">
      <c r="A15" s="47" t="s">
        <v>558</v>
      </c>
      <c r="B15" s="49" t="s">
        <v>559</v>
      </c>
    </row>
    <row r="16" spans="1:2" x14ac:dyDescent="0.25">
      <c r="A16" s="47" t="s">
        <v>560</v>
      </c>
      <c r="B16" s="49" t="s">
        <v>561</v>
      </c>
    </row>
    <row r="17" spans="1:2" x14ac:dyDescent="0.25">
      <c r="A17" s="47" t="s">
        <v>562</v>
      </c>
      <c r="B17" s="49">
        <v>12</v>
      </c>
    </row>
    <row r="18" spans="1:2" x14ac:dyDescent="0.25">
      <c r="A18" s="47" t="s">
        <v>563</v>
      </c>
      <c r="B18" s="49">
        <v>12</v>
      </c>
    </row>
    <row r="19" spans="1:2" x14ac:dyDescent="0.25">
      <c r="A19" s="47" t="s">
        <v>152</v>
      </c>
      <c r="B19" s="49">
        <v>12</v>
      </c>
    </row>
    <row r="20" spans="1:2" x14ac:dyDescent="0.25">
      <c r="A20" s="47" t="s">
        <v>11</v>
      </c>
      <c r="B20" s="49">
        <v>3</v>
      </c>
    </row>
    <row r="21" spans="1:2" x14ac:dyDescent="0.25">
      <c r="A21" s="47" t="s">
        <v>18</v>
      </c>
      <c r="B21" s="49">
        <v>3</v>
      </c>
    </row>
    <row r="22" spans="1:2" x14ac:dyDescent="0.25">
      <c r="A22" s="47" t="s">
        <v>564</v>
      </c>
      <c r="B22" s="49">
        <v>40</v>
      </c>
    </row>
    <row r="23" spans="1:2" x14ac:dyDescent="0.25">
      <c r="A23" s="47" t="s">
        <v>32</v>
      </c>
      <c r="B23" s="49">
        <v>0.2</v>
      </c>
    </row>
    <row r="24" spans="1:2" x14ac:dyDescent="0.25">
      <c r="A24" s="47" t="s">
        <v>565</v>
      </c>
      <c r="B24" s="49">
        <v>0</v>
      </c>
    </row>
    <row r="25" spans="1:2" x14ac:dyDescent="0.25">
      <c r="A25" s="47" t="s">
        <v>566</v>
      </c>
      <c r="B25" s="49">
        <v>0</v>
      </c>
    </row>
    <row r="26" spans="1:2" x14ac:dyDescent="0.25">
      <c r="A26" s="47" t="s">
        <v>567</v>
      </c>
      <c r="B26" s="49">
        <v>0</v>
      </c>
    </row>
    <row r="27" spans="1:2" x14ac:dyDescent="0.25">
      <c r="A27" s="47" t="s">
        <v>270</v>
      </c>
      <c r="B27" s="49">
        <v>0</v>
      </c>
    </row>
    <row r="28" spans="1:2" x14ac:dyDescent="0.25">
      <c r="A28" s="47" t="s">
        <v>568</v>
      </c>
      <c r="B28" s="49">
        <v>0</v>
      </c>
    </row>
    <row r="29" spans="1:2" x14ac:dyDescent="0.25">
      <c r="A29" s="47" t="s">
        <v>272</v>
      </c>
      <c r="B29" s="49">
        <v>0</v>
      </c>
    </row>
    <row r="30" spans="1:2" x14ac:dyDescent="0.25">
      <c r="A30" s="47" t="s">
        <v>569</v>
      </c>
      <c r="B30" s="49">
        <v>0</v>
      </c>
    </row>
    <row r="31" spans="1:2" x14ac:dyDescent="0.25">
      <c r="A31" s="47" t="s">
        <v>274</v>
      </c>
      <c r="B31" s="49">
        <v>0</v>
      </c>
    </row>
    <row r="32" spans="1:2" x14ac:dyDescent="0.25">
      <c r="A32" s="47" t="s">
        <v>570</v>
      </c>
      <c r="B32" s="49">
        <v>0</v>
      </c>
    </row>
    <row r="33" spans="1:2" x14ac:dyDescent="0.25">
      <c r="A33" s="47" t="s">
        <v>276</v>
      </c>
      <c r="B33" s="49">
        <v>0.7</v>
      </c>
    </row>
    <row r="34" spans="1:2" x14ac:dyDescent="0.25">
      <c r="A34" s="47" t="s">
        <v>278</v>
      </c>
      <c r="B34" s="49">
        <v>0.7</v>
      </c>
    </row>
    <row r="35" spans="1:2" x14ac:dyDescent="0.25">
      <c r="A35" s="47" t="s">
        <v>280</v>
      </c>
      <c r="B35" s="49">
        <v>0.7</v>
      </c>
    </row>
    <row r="36" spans="1:2" x14ac:dyDescent="0.25">
      <c r="A36" s="47" t="s">
        <v>282</v>
      </c>
      <c r="B36" s="49">
        <v>0.7</v>
      </c>
    </row>
    <row r="37" spans="1:2" x14ac:dyDescent="0.25">
      <c r="A37" s="47" t="s">
        <v>284</v>
      </c>
      <c r="B37" s="49">
        <v>4</v>
      </c>
    </row>
    <row r="38" spans="1:2" x14ac:dyDescent="0.25">
      <c r="A38" s="47" t="s">
        <v>571</v>
      </c>
      <c r="B38" s="49" t="s">
        <v>572</v>
      </c>
    </row>
    <row r="39" spans="1:2" x14ac:dyDescent="0.25">
      <c r="A39" s="47" t="s">
        <v>573</v>
      </c>
      <c r="B39" s="49" t="s">
        <v>574</v>
      </c>
    </row>
    <row r="40" spans="1:2" x14ac:dyDescent="0.25">
      <c r="A40" s="47" t="s">
        <v>575</v>
      </c>
      <c r="B40" s="49" t="s">
        <v>576</v>
      </c>
    </row>
    <row r="41" spans="1:2" x14ac:dyDescent="0.25">
      <c r="A41" s="47" t="s">
        <v>577</v>
      </c>
      <c r="B41" s="49" t="s">
        <v>576</v>
      </c>
    </row>
    <row r="42" spans="1:2" x14ac:dyDescent="0.25">
      <c r="A42" s="47" t="s">
        <v>355</v>
      </c>
      <c r="B42" s="49" t="s">
        <v>578</v>
      </c>
    </row>
    <row r="43" spans="1:2" x14ac:dyDescent="0.25">
      <c r="A43" s="47" t="s">
        <v>579</v>
      </c>
      <c r="B43" s="49" t="s">
        <v>576</v>
      </c>
    </row>
    <row r="44" spans="1:2" x14ac:dyDescent="0.25">
      <c r="A44" s="47" t="s">
        <v>580</v>
      </c>
      <c r="B44" s="49" t="s">
        <v>576</v>
      </c>
    </row>
    <row r="45" spans="1:2" x14ac:dyDescent="0.25">
      <c r="A45" s="47" t="s">
        <v>318</v>
      </c>
      <c r="B45" s="49" t="s">
        <v>581</v>
      </c>
    </row>
    <row r="46" spans="1:2" x14ac:dyDescent="0.25">
      <c r="A46" s="47" t="s">
        <v>582</v>
      </c>
      <c r="B46" s="49" t="s">
        <v>583</v>
      </c>
    </row>
    <row r="47" spans="1:2" x14ac:dyDescent="0.25">
      <c r="A47" s="47" t="s">
        <v>584</v>
      </c>
      <c r="B47" s="49" t="s">
        <v>583</v>
      </c>
    </row>
    <row r="48" spans="1:2" x14ac:dyDescent="0.25">
      <c r="A48" s="47" t="s">
        <v>585</v>
      </c>
      <c r="B48" s="49" t="s">
        <v>583</v>
      </c>
    </row>
    <row r="49" spans="1:2" x14ac:dyDescent="0.25">
      <c r="A49" s="47" t="s">
        <v>586</v>
      </c>
      <c r="B49" s="49" t="s">
        <v>583</v>
      </c>
    </row>
    <row r="50" spans="1:2" x14ac:dyDescent="0.25">
      <c r="A50" s="47" t="s">
        <v>587</v>
      </c>
      <c r="B50" s="49">
        <v>0</v>
      </c>
    </row>
    <row r="51" spans="1:2" x14ac:dyDescent="0.25">
      <c r="A51" s="47" t="s">
        <v>588</v>
      </c>
      <c r="B51" s="49" t="s">
        <v>589</v>
      </c>
    </row>
    <row r="52" spans="1:2" x14ac:dyDescent="0.25">
      <c r="A52" s="47" t="s">
        <v>590</v>
      </c>
      <c r="B52" s="49" t="s">
        <v>589</v>
      </c>
    </row>
    <row r="53" spans="1:2" x14ac:dyDescent="0.25">
      <c r="A53" s="47" t="s">
        <v>591</v>
      </c>
      <c r="B53" s="49" t="s">
        <v>592</v>
      </c>
    </row>
    <row r="54" spans="1:2" x14ac:dyDescent="0.25">
      <c r="A54" s="47" t="s">
        <v>593</v>
      </c>
      <c r="B54" s="49">
        <v>0.6</v>
      </c>
    </row>
    <row r="55" spans="1:2" x14ac:dyDescent="0.25">
      <c r="A55" s="47" t="s">
        <v>594</v>
      </c>
      <c r="B55" s="49">
        <v>0.6</v>
      </c>
    </row>
    <row r="56" spans="1:2" x14ac:dyDescent="0.25">
      <c r="A56" s="47" t="s">
        <v>431</v>
      </c>
      <c r="B56" s="49">
        <v>4</v>
      </c>
    </row>
    <row r="57" spans="1:2" x14ac:dyDescent="0.25">
      <c r="A57" s="47" t="s">
        <v>595</v>
      </c>
      <c r="B57" s="61">
        <v>1E-4</v>
      </c>
    </row>
    <row r="58" spans="1:2" x14ac:dyDescent="0.25">
      <c r="A58" s="47" t="s">
        <v>596</v>
      </c>
      <c r="B58" s="49">
        <v>3</v>
      </c>
    </row>
    <row r="59" spans="1:2" x14ac:dyDescent="0.25">
      <c r="A59" s="47" t="s">
        <v>597</v>
      </c>
      <c r="B59" s="49">
        <v>10.5</v>
      </c>
    </row>
    <row r="60" spans="1:2" x14ac:dyDescent="0.25">
      <c r="A60" s="47" t="s">
        <v>173</v>
      </c>
      <c r="B60" s="49">
        <v>0.01</v>
      </c>
    </row>
    <row r="61" spans="1:2" x14ac:dyDescent="0.25">
      <c r="A61" s="47" t="s">
        <v>175</v>
      </c>
      <c r="B61" s="49">
        <v>0.02</v>
      </c>
    </row>
    <row r="62" spans="1:2" x14ac:dyDescent="0.25">
      <c r="A62" s="47" t="s">
        <v>178</v>
      </c>
      <c r="B62" s="61">
        <v>8.2000000000000006E-9</v>
      </c>
    </row>
    <row r="63" spans="1:2" x14ac:dyDescent="0.25">
      <c r="A63" s="47" t="s">
        <v>598</v>
      </c>
      <c r="B63" s="49" t="s">
        <v>599</v>
      </c>
    </row>
    <row r="64" spans="1:2" x14ac:dyDescent="0.25">
      <c r="A64" s="47" t="s">
        <v>182</v>
      </c>
      <c r="B64" s="49">
        <v>0.95</v>
      </c>
    </row>
    <row r="65" spans="1:2" x14ac:dyDescent="0.25">
      <c r="A65" s="47" t="s">
        <v>600</v>
      </c>
      <c r="B65" s="49">
        <v>32</v>
      </c>
    </row>
    <row r="66" spans="1:2" x14ac:dyDescent="0.25">
      <c r="A66" s="47" t="s">
        <v>601</v>
      </c>
      <c r="B66" s="49" t="s">
        <v>602</v>
      </c>
    </row>
    <row r="67" spans="1:2" x14ac:dyDescent="0.25">
      <c r="A67" s="47" t="s">
        <v>603</v>
      </c>
      <c r="B67" s="49" t="s">
        <v>602</v>
      </c>
    </row>
    <row r="68" spans="1:2" x14ac:dyDescent="0.25">
      <c r="A68" s="47" t="s">
        <v>604</v>
      </c>
      <c r="B68" s="49" t="s">
        <v>605</v>
      </c>
    </row>
    <row r="69" spans="1:2" x14ac:dyDescent="0.25">
      <c r="A69" s="47" t="s">
        <v>398</v>
      </c>
      <c r="B69" s="49" t="s">
        <v>606</v>
      </c>
    </row>
    <row r="70" spans="1:2" x14ac:dyDescent="0.25">
      <c r="A70" s="47" t="s">
        <v>429</v>
      </c>
      <c r="B70" s="49" t="s">
        <v>607</v>
      </c>
    </row>
    <row r="71" spans="1:2" x14ac:dyDescent="0.25">
      <c r="A71" s="47" t="s">
        <v>397</v>
      </c>
      <c r="B71" s="49" t="s">
        <v>608</v>
      </c>
    </row>
    <row r="72" spans="1:2" x14ac:dyDescent="0.25">
      <c r="A72" s="47" t="s">
        <v>399</v>
      </c>
      <c r="B72" s="49" t="s">
        <v>609</v>
      </c>
    </row>
    <row r="73" spans="1:2" x14ac:dyDescent="0.25">
      <c r="A73" s="47" t="s">
        <v>455</v>
      </c>
      <c r="B73" s="49" t="s">
        <v>610</v>
      </c>
    </row>
    <row r="74" spans="1:2" x14ac:dyDescent="0.25">
      <c r="A74" s="47" t="s">
        <v>611</v>
      </c>
      <c r="B74" s="49">
        <v>50</v>
      </c>
    </row>
    <row r="75" spans="1:2" x14ac:dyDescent="0.25">
      <c r="A75" s="47" t="s">
        <v>125</v>
      </c>
      <c r="B75" s="49">
        <v>0.01</v>
      </c>
    </row>
    <row r="76" spans="1:2" x14ac:dyDescent="0.25">
      <c r="A76" s="47" t="s">
        <v>612</v>
      </c>
      <c r="B76" s="49">
        <v>50</v>
      </c>
    </row>
    <row r="77" spans="1:2" x14ac:dyDescent="0.25">
      <c r="A77" s="47" t="s">
        <v>613</v>
      </c>
      <c r="B77" s="49" t="s">
        <v>614</v>
      </c>
    </row>
    <row r="78" spans="1:2" x14ac:dyDescent="0.25">
      <c r="A78" s="47" t="s">
        <v>615</v>
      </c>
      <c r="B78" s="49">
        <v>2</v>
      </c>
    </row>
    <row r="79" spans="1:2" x14ac:dyDescent="0.25">
      <c r="A79" s="47" t="s">
        <v>161</v>
      </c>
      <c r="B79" s="49" t="s">
        <v>616</v>
      </c>
    </row>
    <row r="80" spans="1:2" x14ac:dyDescent="0.25">
      <c r="A80" s="47" t="s">
        <v>165</v>
      </c>
      <c r="B80" s="49" t="s">
        <v>617</v>
      </c>
    </row>
    <row r="81" spans="1:2" x14ac:dyDescent="0.25">
      <c r="A81" s="47" t="s">
        <v>618</v>
      </c>
      <c r="B81" s="49" t="s">
        <v>614</v>
      </c>
    </row>
    <row r="82" spans="1:2" x14ac:dyDescent="0.25">
      <c r="A82" s="47" t="s">
        <v>619</v>
      </c>
      <c r="B82" s="49" t="s">
        <v>614</v>
      </c>
    </row>
    <row r="83" spans="1:2" x14ac:dyDescent="0.25">
      <c r="A83" s="47" t="s">
        <v>620</v>
      </c>
      <c r="B83" s="49" t="s">
        <v>614</v>
      </c>
    </row>
    <row r="84" spans="1:2" x14ac:dyDescent="0.25">
      <c r="A84" s="47" t="s">
        <v>621</v>
      </c>
      <c r="B84" s="49" t="s">
        <v>622</v>
      </c>
    </row>
    <row r="85" spans="1:2" x14ac:dyDescent="0.25">
      <c r="A85" s="47" t="s">
        <v>623</v>
      </c>
      <c r="B85" s="49">
        <v>6.1000000000000004E-3</v>
      </c>
    </row>
    <row r="86" spans="1:2" x14ac:dyDescent="0.25">
      <c r="A86" s="47" t="s">
        <v>453</v>
      </c>
      <c r="B86" s="49" t="s">
        <v>614</v>
      </c>
    </row>
    <row r="87" spans="1:2" x14ac:dyDescent="0.25">
      <c r="A87" s="47" t="s">
        <v>624</v>
      </c>
      <c r="B87" s="49" t="s">
        <v>614</v>
      </c>
    </row>
    <row r="88" spans="1:2" x14ac:dyDescent="0.25">
      <c r="A88" s="47" t="s">
        <v>625</v>
      </c>
      <c r="B88" s="49" t="s">
        <v>614</v>
      </c>
    </row>
    <row r="89" spans="1:2" x14ac:dyDescent="0.25">
      <c r="A89" s="47" t="s">
        <v>626</v>
      </c>
      <c r="B89" s="49" t="s">
        <v>614</v>
      </c>
    </row>
    <row r="90" spans="1:2" x14ac:dyDescent="0.25">
      <c r="A90" s="47" t="s">
        <v>627</v>
      </c>
      <c r="B90" s="49" t="s">
        <v>614</v>
      </c>
    </row>
    <row r="91" spans="1:2" x14ac:dyDescent="0.25">
      <c r="A91" s="47" t="s">
        <v>628</v>
      </c>
      <c r="B91" s="49" t="s">
        <v>629</v>
      </c>
    </row>
    <row r="92" spans="1:2" x14ac:dyDescent="0.25">
      <c r="A92" s="47" t="s">
        <v>630</v>
      </c>
      <c r="B92" s="49">
        <v>5.7999999999999996E-3</v>
      </c>
    </row>
    <row r="93" spans="1:2" x14ac:dyDescent="0.25">
      <c r="A93" s="47" t="s">
        <v>631</v>
      </c>
      <c r="B93" s="49" t="s">
        <v>632</v>
      </c>
    </row>
    <row r="94" spans="1:2" x14ac:dyDescent="0.25">
      <c r="A94" s="47" t="s">
        <v>633</v>
      </c>
      <c r="B94" s="49">
        <v>110.3</v>
      </c>
    </row>
    <row r="95" spans="1:2" x14ac:dyDescent="0.25">
      <c r="A95" s="47" t="s">
        <v>634</v>
      </c>
      <c r="B95" s="49">
        <v>110.3</v>
      </c>
    </row>
    <row r="96" spans="1:2" x14ac:dyDescent="0.25">
      <c r="A96" s="47" t="s">
        <v>635</v>
      </c>
      <c r="B96" s="49">
        <v>110.3</v>
      </c>
    </row>
    <row r="97" spans="1:2" x14ac:dyDescent="0.25">
      <c r="A97" s="47" t="s">
        <v>636</v>
      </c>
      <c r="B97" s="49">
        <v>110.3</v>
      </c>
    </row>
    <row r="98" spans="1:2" x14ac:dyDescent="0.25">
      <c r="A98" s="47" t="s">
        <v>637</v>
      </c>
      <c r="B98" s="49" t="s">
        <v>638</v>
      </c>
    </row>
    <row r="99" spans="1:2" x14ac:dyDescent="0.25">
      <c r="A99" s="47" t="s">
        <v>639</v>
      </c>
      <c r="B99" s="49">
        <v>1</v>
      </c>
    </row>
    <row r="100" spans="1:2" x14ac:dyDescent="0.25">
      <c r="A100" s="47" t="s">
        <v>46</v>
      </c>
      <c r="B100" s="49">
        <v>4</v>
      </c>
    </row>
    <row r="101" spans="1:2" x14ac:dyDescent="0.25">
      <c r="A101" s="47" t="s">
        <v>53</v>
      </c>
      <c r="B101" s="49">
        <v>12.9193</v>
      </c>
    </row>
    <row r="102" spans="1:2" x14ac:dyDescent="0.25">
      <c r="A102" s="47" t="s">
        <v>60</v>
      </c>
      <c r="B102" s="49">
        <v>12.9193</v>
      </c>
    </row>
    <row r="103" spans="1:2" x14ac:dyDescent="0.25">
      <c r="A103" s="47" t="s">
        <v>119</v>
      </c>
      <c r="B103" s="49">
        <v>0.75</v>
      </c>
    </row>
    <row r="104" spans="1:2" x14ac:dyDescent="0.25">
      <c r="A104" s="47" t="s">
        <v>640</v>
      </c>
      <c r="B104" s="49">
        <v>20</v>
      </c>
    </row>
    <row r="105" spans="1:2" x14ac:dyDescent="0.25">
      <c r="A105" s="47" t="s">
        <v>135</v>
      </c>
      <c r="B105" s="61">
        <v>2340700000</v>
      </c>
    </row>
    <row r="106" spans="1:2" x14ac:dyDescent="0.25">
      <c r="A106" s="47" t="s">
        <v>139</v>
      </c>
      <c r="B106" s="49">
        <v>0.19</v>
      </c>
    </row>
    <row r="107" spans="1:2" x14ac:dyDescent="0.25">
      <c r="A107" s="47" t="s">
        <v>641</v>
      </c>
      <c r="B107" s="49" t="s">
        <v>609</v>
      </c>
    </row>
    <row r="108" spans="1:2" x14ac:dyDescent="0.25">
      <c r="A108" s="47" t="s">
        <v>642</v>
      </c>
      <c r="B108" s="49">
        <v>1</v>
      </c>
    </row>
    <row r="109" spans="1:2" x14ac:dyDescent="0.25">
      <c r="A109" s="47" t="s">
        <v>643</v>
      </c>
      <c r="B109" s="49">
        <v>1</v>
      </c>
    </row>
    <row r="110" spans="1:2" x14ac:dyDescent="0.25">
      <c r="A110" s="47" t="s">
        <v>644</v>
      </c>
      <c r="B110" s="49">
        <v>0</v>
      </c>
    </row>
    <row r="111" spans="1:2" x14ac:dyDescent="0.25">
      <c r="A111" s="47" t="s">
        <v>645</v>
      </c>
      <c r="B111" s="49">
        <v>2</v>
      </c>
    </row>
    <row r="112" spans="1:2" x14ac:dyDescent="0.25">
      <c r="A112" s="47" t="s">
        <v>646</v>
      </c>
      <c r="B112" s="49">
        <v>0</v>
      </c>
    </row>
    <row r="113" spans="1:2" x14ac:dyDescent="0.25">
      <c r="A113" s="47" t="s">
        <v>647</v>
      </c>
      <c r="B113" s="49">
        <v>0</v>
      </c>
    </row>
    <row r="114" spans="1:2" x14ac:dyDescent="0.25">
      <c r="A114" s="47" t="s">
        <v>648</v>
      </c>
      <c r="B114" s="49">
        <v>1</v>
      </c>
    </row>
    <row r="115" spans="1:2" x14ac:dyDescent="0.25">
      <c r="A115" s="47" t="s">
        <v>649</v>
      </c>
      <c r="B115" s="61">
        <v>1.8824000000000001E-11</v>
      </c>
    </row>
    <row r="116" spans="1:2" x14ac:dyDescent="0.25">
      <c r="A116" s="47" t="s">
        <v>650</v>
      </c>
      <c r="B116" s="61">
        <v>5.8824000000000003E-13</v>
      </c>
    </row>
    <row r="117" spans="1:2" x14ac:dyDescent="0.25">
      <c r="A117" s="47" t="s">
        <v>651</v>
      </c>
      <c r="B117" s="49">
        <v>0.74539999999999995</v>
      </c>
    </row>
    <row r="118" spans="1:2" x14ac:dyDescent="0.25">
      <c r="A118" s="47" t="s">
        <v>652</v>
      </c>
      <c r="B118" s="49" t="s">
        <v>653</v>
      </c>
    </row>
    <row r="119" spans="1:2" x14ac:dyDescent="0.25">
      <c r="A119" s="47" t="s">
        <v>452</v>
      </c>
      <c r="B119" s="49" t="s">
        <v>654</v>
      </c>
    </row>
    <row r="120" spans="1:2" x14ac:dyDescent="0.25">
      <c r="A120" s="47" t="s">
        <v>450</v>
      </c>
      <c r="B120" s="49" t="s">
        <v>655</v>
      </c>
    </row>
    <row r="121" spans="1:2" x14ac:dyDescent="0.25">
      <c r="A121" s="47" t="s">
        <v>449</v>
      </c>
      <c r="B121" s="49" t="s">
        <v>654</v>
      </c>
    </row>
    <row r="122" spans="1:2" x14ac:dyDescent="0.25">
      <c r="A122" s="47" t="s">
        <v>451</v>
      </c>
      <c r="B122" s="49" t="s">
        <v>655</v>
      </c>
    </row>
    <row r="123" spans="1:2" x14ac:dyDescent="0.25">
      <c r="A123" s="47" t="s">
        <v>656</v>
      </c>
      <c r="B123" s="49" t="s">
        <v>614</v>
      </c>
    </row>
    <row r="124" spans="1:2" x14ac:dyDescent="0.25">
      <c r="A124" s="47" t="s">
        <v>657</v>
      </c>
      <c r="B124" s="49">
        <v>2</v>
      </c>
    </row>
    <row r="125" spans="1:2" x14ac:dyDescent="0.25">
      <c r="A125" s="47" t="s">
        <v>658</v>
      </c>
      <c r="B125" s="49" t="s">
        <v>659</v>
      </c>
    </row>
    <row r="126" spans="1:2" x14ac:dyDescent="0.25">
      <c r="A126" s="47" t="s">
        <v>660</v>
      </c>
      <c r="B126" s="49">
        <v>1</v>
      </c>
    </row>
    <row r="127" spans="1:2" x14ac:dyDescent="0.25">
      <c r="A127" s="47" t="s">
        <v>661</v>
      </c>
      <c r="B127" s="49">
        <v>2</v>
      </c>
    </row>
    <row r="128" spans="1:2" x14ac:dyDescent="0.25">
      <c r="A128" s="47" t="s">
        <v>662</v>
      </c>
      <c r="B128" s="49">
        <v>2</v>
      </c>
    </row>
    <row r="129" spans="1:2" x14ac:dyDescent="0.25">
      <c r="A129" s="47" t="s">
        <v>181</v>
      </c>
      <c r="B129" s="49">
        <v>33</v>
      </c>
    </row>
    <row r="130" spans="1:2" x14ac:dyDescent="0.25">
      <c r="A130" s="47" t="s">
        <v>663</v>
      </c>
      <c r="B130" s="49" t="s">
        <v>664</v>
      </c>
    </row>
    <row r="131" spans="1:2" x14ac:dyDescent="0.25">
      <c r="A131" s="47" t="s">
        <v>665</v>
      </c>
      <c r="B131" s="49" t="s">
        <v>664</v>
      </c>
    </row>
    <row r="132" spans="1:2" x14ac:dyDescent="0.25">
      <c r="A132" s="47" t="s">
        <v>666</v>
      </c>
      <c r="B132" s="49">
        <v>0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6"/>
  <sheetViews>
    <sheetView topLeftCell="A40" workbookViewId="0">
      <selection activeCell="K51" sqref="K51"/>
    </sheetView>
  </sheetViews>
  <sheetFormatPr defaultRowHeight="15" x14ac:dyDescent="0.25"/>
  <cols>
    <col min="1" max="1" width="33.28515625" customWidth="1"/>
    <col min="2" max="2" width="12.42578125" style="2" customWidth="1"/>
    <col min="3" max="3" width="14.7109375" customWidth="1"/>
    <col min="4" max="4" width="17.7109375" customWidth="1"/>
    <col min="7" max="7" width="23.7109375" customWidth="1"/>
    <col min="8" max="8" width="19.42578125" customWidth="1"/>
    <col min="9" max="9" width="11.7109375" customWidth="1"/>
    <col min="10" max="10" width="15.7109375" customWidth="1"/>
    <col min="11" max="11" width="9.7109375" customWidth="1"/>
    <col min="12" max="12" width="14.85546875" customWidth="1"/>
  </cols>
  <sheetData>
    <row r="1" spans="1:9" x14ac:dyDescent="0.25">
      <c r="A1" s="8" t="s">
        <v>667</v>
      </c>
      <c r="B1" s="9" t="s">
        <v>668</v>
      </c>
      <c r="C1" s="8"/>
      <c r="D1" s="8"/>
      <c r="G1" s="6" t="s">
        <v>16</v>
      </c>
      <c r="H1" s="6" t="s">
        <v>669</v>
      </c>
      <c r="I1" s="6"/>
    </row>
    <row r="2" spans="1:9" x14ac:dyDescent="0.25">
      <c r="A2" s="8"/>
      <c r="B2" s="9"/>
      <c r="C2" s="8"/>
      <c r="D2" s="8"/>
      <c r="G2" s="6" t="s">
        <v>23</v>
      </c>
      <c r="H2" s="20">
        <v>6.3252300000000003E-3</v>
      </c>
      <c r="I2" s="6" t="s">
        <v>24</v>
      </c>
    </row>
    <row r="3" spans="1:9" x14ac:dyDescent="0.25">
      <c r="A3" s="17" t="s">
        <v>670</v>
      </c>
      <c r="B3" s="9"/>
      <c r="C3" s="8"/>
      <c r="D3" s="8"/>
      <c r="G3" s="6" t="s">
        <v>29</v>
      </c>
      <c r="H3" s="12">
        <v>87.5</v>
      </c>
      <c r="I3" s="6" t="s">
        <v>671</v>
      </c>
    </row>
    <row r="4" spans="1:9" x14ac:dyDescent="0.25">
      <c r="A4" s="16" t="s">
        <v>672</v>
      </c>
      <c r="B4" s="9"/>
      <c r="C4" s="8"/>
      <c r="D4" s="8"/>
    </row>
    <row r="5" spans="1:9" x14ac:dyDescent="0.25">
      <c r="A5" s="5" t="s">
        <v>133</v>
      </c>
      <c r="B5" s="6" t="s">
        <v>673</v>
      </c>
      <c r="C5" s="10"/>
      <c r="D5" s="11" t="s">
        <v>128</v>
      </c>
    </row>
    <row r="6" spans="1:9" x14ac:dyDescent="0.25">
      <c r="A6" s="5" t="s">
        <v>674</v>
      </c>
      <c r="B6" s="6" t="s">
        <v>673</v>
      </c>
      <c r="C6" s="10"/>
      <c r="D6" s="11" t="s">
        <v>128</v>
      </c>
      <c r="G6" s="19" t="s">
        <v>4</v>
      </c>
      <c r="H6" s="19" t="s">
        <v>5</v>
      </c>
      <c r="I6" s="19" t="s">
        <v>6</v>
      </c>
    </row>
    <row r="7" spans="1:9" x14ac:dyDescent="0.25">
      <c r="A7" s="5" t="s">
        <v>675</v>
      </c>
      <c r="B7" s="6" t="s">
        <v>676</v>
      </c>
      <c r="C7" s="10"/>
      <c r="D7" s="11" t="s">
        <v>128</v>
      </c>
      <c r="G7" s="6" t="s">
        <v>16</v>
      </c>
      <c r="H7" s="6" t="s">
        <v>677</v>
      </c>
      <c r="I7" s="6"/>
    </row>
    <row r="8" spans="1:9" x14ac:dyDescent="0.25">
      <c r="A8" s="5" t="s">
        <v>176</v>
      </c>
      <c r="B8" s="5" t="s">
        <v>343</v>
      </c>
      <c r="C8" s="11" t="s">
        <v>85</v>
      </c>
      <c r="D8" s="11" t="s">
        <v>128</v>
      </c>
      <c r="G8" s="6" t="s">
        <v>23</v>
      </c>
      <c r="H8" s="20">
        <v>6.1409999999999998E-3</v>
      </c>
      <c r="I8" s="6" t="s">
        <v>24</v>
      </c>
    </row>
    <row r="9" spans="1:9" x14ac:dyDescent="0.25">
      <c r="A9" s="5" t="s">
        <v>180</v>
      </c>
      <c r="B9" s="5">
        <v>1</v>
      </c>
      <c r="C9" s="12" t="s">
        <v>21</v>
      </c>
      <c r="D9" s="12"/>
      <c r="G9" s="6" t="s">
        <v>29</v>
      </c>
      <c r="H9" s="12">
        <v>90</v>
      </c>
      <c r="I9" s="6" t="s">
        <v>671</v>
      </c>
    </row>
    <row r="10" spans="1:9" x14ac:dyDescent="0.25">
      <c r="A10" s="5" t="s">
        <v>58</v>
      </c>
      <c r="B10" s="5">
        <v>1</v>
      </c>
      <c r="C10" s="6" t="s">
        <v>9</v>
      </c>
      <c r="D10" s="8"/>
    </row>
    <row r="11" spans="1:9" x14ac:dyDescent="0.25">
      <c r="A11" s="5" t="s">
        <v>353</v>
      </c>
      <c r="B11" s="5">
        <v>1.0000000000000001E-5</v>
      </c>
      <c r="C11" s="6"/>
      <c r="D11" s="8"/>
    </row>
    <row r="12" spans="1:9" x14ac:dyDescent="0.25">
      <c r="A12" s="5" t="s">
        <v>340</v>
      </c>
      <c r="B12" s="5">
        <v>1</v>
      </c>
      <c r="C12" s="6"/>
      <c r="D12" s="8"/>
      <c r="G12" s="19" t="s">
        <v>4</v>
      </c>
      <c r="H12" s="19" t="s">
        <v>5</v>
      </c>
      <c r="I12" s="19" t="s">
        <v>6</v>
      </c>
    </row>
    <row r="13" spans="1:9" x14ac:dyDescent="0.25">
      <c r="A13" s="5" t="s">
        <v>522</v>
      </c>
      <c r="B13" s="5" t="s">
        <v>116</v>
      </c>
      <c r="C13" s="6"/>
      <c r="D13" s="8"/>
      <c r="G13" s="6" t="s">
        <v>16</v>
      </c>
      <c r="H13" s="6" t="s">
        <v>254</v>
      </c>
      <c r="I13" s="6"/>
    </row>
    <row r="14" spans="1:9" x14ac:dyDescent="0.25">
      <c r="A14" s="5" t="s">
        <v>328</v>
      </c>
      <c r="B14" s="5">
        <v>0</v>
      </c>
      <c r="C14" s="6"/>
      <c r="D14" s="8"/>
      <c r="G14" s="6" t="s">
        <v>23</v>
      </c>
      <c r="H14" s="20">
        <v>6.1409999999999998E-3</v>
      </c>
      <c r="I14" s="6" t="s">
        <v>24</v>
      </c>
    </row>
    <row r="15" spans="1:9" x14ac:dyDescent="0.25">
      <c r="A15" s="5" t="s">
        <v>340</v>
      </c>
      <c r="B15" s="5">
        <v>0</v>
      </c>
      <c r="C15" s="6"/>
      <c r="D15" s="8"/>
      <c r="G15" s="6" t="s">
        <v>29</v>
      </c>
      <c r="H15" s="12" t="s">
        <v>678</v>
      </c>
      <c r="I15" s="6" t="s">
        <v>671</v>
      </c>
    </row>
    <row r="16" spans="1:9" x14ac:dyDescent="0.25">
      <c r="A16" s="5" t="s">
        <v>353</v>
      </c>
      <c r="B16" s="5">
        <v>9.9999999999999995E-7</v>
      </c>
      <c r="C16" s="6"/>
      <c r="D16" s="8"/>
      <c r="F16" s="1"/>
      <c r="G16" s="1"/>
    </row>
    <row r="17" spans="1:12" x14ac:dyDescent="0.25">
      <c r="A17" s="15" t="s">
        <v>679</v>
      </c>
      <c r="B17" s="13">
        <v>0</v>
      </c>
      <c r="C17" s="8"/>
      <c r="D17" s="8"/>
      <c r="F17" s="1"/>
      <c r="G17" s="1"/>
    </row>
    <row r="18" spans="1:12" x14ac:dyDescent="0.25">
      <c r="A18" s="12" t="s">
        <v>13</v>
      </c>
      <c r="B18" s="12">
        <f>26.5625*2</f>
        <v>53.125</v>
      </c>
      <c r="C18" s="12" t="s">
        <v>14</v>
      </c>
      <c r="D18" s="8"/>
      <c r="G18" s="22" t="s">
        <v>2</v>
      </c>
      <c r="H18" s="22"/>
      <c r="I18" s="22"/>
      <c r="K18" s="12" t="s">
        <v>56</v>
      </c>
      <c r="L18" s="14" t="s">
        <v>680</v>
      </c>
    </row>
    <row r="19" spans="1:12" ht="15.75" thickBot="1" x14ac:dyDescent="0.3">
      <c r="A19" s="5" t="s">
        <v>133</v>
      </c>
      <c r="B19" s="6" t="s">
        <v>681</v>
      </c>
      <c r="C19" s="12"/>
      <c r="D19" s="8"/>
      <c r="G19" s="19" t="s">
        <v>4</v>
      </c>
      <c r="H19" s="19" t="s">
        <v>5</v>
      </c>
      <c r="I19" s="19" t="s">
        <v>6</v>
      </c>
      <c r="K19" s="12" t="s">
        <v>62</v>
      </c>
      <c r="L19" s="27" t="s">
        <v>682</v>
      </c>
    </row>
    <row r="20" spans="1:12" ht="15.75" thickBot="1" x14ac:dyDescent="0.3">
      <c r="A20" s="6" t="s">
        <v>100</v>
      </c>
      <c r="B20" s="6">
        <v>1</v>
      </c>
      <c r="C20" s="8"/>
      <c r="D20" s="8"/>
      <c r="G20" s="6" t="s">
        <v>16</v>
      </c>
      <c r="H20" s="24" t="s">
        <v>683</v>
      </c>
      <c r="I20" s="6"/>
      <c r="K20" s="12" t="s">
        <v>69</v>
      </c>
      <c r="L20" s="26" t="s">
        <v>682</v>
      </c>
    </row>
    <row r="21" spans="1:12" x14ac:dyDescent="0.25">
      <c r="A21" s="13" t="s">
        <v>116</v>
      </c>
      <c r="B21" s="13">
        <v>1</v>
      </c>
      <c r="C21" s="8"/>
      <c r="D21" s="8"/>
      <c r="G21" s="6" t="s">
        <v>23</v>
      </c>
      <c r="H21" s="25">
        <v>6.228E-3</v>
      </c>
      <c r="I21" s="6" t="s">
        <v>24</v>
      </c>
      <c r="K21" s="12" t="s">
        <v>75</v>
      </c>
      <c r="L21" s="12" t="s">
        <v>682</v>
      </c>
    </row>
    <row r="22" spans="1:12" x14ac:dyDescent="0.25">
      <c r="A22" s="15" t="s">
        <v>541</v>
      </c>
      <c r="B22" s="13">
        <v>1</v>
      </c>
      <c r="C22" s="8"/>
      <c r="D22" s="8"/>
      <c r="G22" s="6" t="s">
        <v>29</v>
      </c>
      <c r="H22" s="12" t="s">
        <v>678</v>
      </c>
      <c r="I22" s="6" t="s">
        <v>31</v>
      </c>
      <c r="K22" s="12" t="s">
        <v>80</v>
      </c>
      <c r="L22" s="12" t="s">
        <v>682</v>
      </c>
    </row>
    <row r="23" spans="1:12" x14ac:dyDescent="0.25">
      <c r="A23" s="6" t="s">
        <v>29</v>
      </c>
      <c r="B23" s="6" t="s">
        <v>684</v>
      </c>
      <c r="C23" s="8"/>
      <c r="D23" s="8"/>
      <c r="K23" s="12" t="s">
        <v>83</v>
      </c>
      <c r="L23" s="21" t="s">
        <v>202</v>
      </c>
    </row>
    <row r="24" spans="1:12" x14ac:dyDescent="0.25">
      <c r="A24" s="12" t="s">
        <v>89</v>
      </c>
      <c r="B24" s="12" t="s">
        <v>685</v>
      </c>
      <c r="C24" s="12" t="s">
        <v>31</v>
      </c>
      <c r="D24" s="12" t="s">
        <v>686</v>
      </c>
      <c r="G24" s="65" t="s">
        <v>62</v>
      </c>
      <c r="H24" s="65" t="s">
        <v>682</v>
      </c>
      <c r="I24" s="65" t="s">
        <v>64</v>
      </c>
      <c r="J24" s="65" t="s">
        <v>65</v>
      </c>
    </row>
    <row r="25" spans="1:12" x14ac:dyDescent="0.25">
      <c r="A25" s="17" t="s">
        <v>511</v>
      </c>
      <c r="B25" s="6">
        <v>1</v>
      </c>
      <c r="C25" s="6" t="s">
        <v>9</v>
      </c>
      <c r="D25" s="8"/>
      <c r="G25" s="65" t="s">
        <v>69</v>
      </c>
      <c r="H25" s="65" t="s">
        <v>682</v>
      </c>
      <c r="I25" s="65" t="s">
        <v>64</v>
      </c>
      <c r="J25" s="65" t="s">
        <v>65</v>
      </c>
    </row>
    <row r="26" spans="1:12" x14ac:dyDescent="0.25">
      <c r="A26" s="17" t="s">
        <v>508</v>
      </c>
      <c r="B26" s="6">
        <v>0</v>
      </c>
      <c r="C26" s="6" t="s">
        <v>9</v>
      </c>
      <c r="D26" s="8"/>
      <c r="G26" s="65" t="s">
        <v>75</v>
      </c>
      <c r="H26" s="65" t="s">
        <v>682</v>
      </c>
      <c r="I26" s="65" t="s">
        <v>64</v>
      </c>
      <c r="J26" s="65" t="s">
        <v>65</v>
      </c>
    </row>
    <row r="27" spans="1:12" x14ac:dyDescent="0.25">
      <c r="A27" s="17" t="s">
        <v>513</v>
      </c>
      <c r="B27" s="6">
        <v>1</v>
      </c>
      <c r="C27" s="6" t="s">
        <v>9</v>
      </c>
      <c r="D27" s="8"/>
      <c r="G27" s="65" t="s">
        <v>80</v>
      </c>
      <c r="H27" s="65" t="s">
        <v>682</v>
      </c>
      <c r="I27" s="65" t="s">
        <v>64</v>
      </c>
      <c r="J27" s="65" t="s">
        <v>65</v>
      </c>
    </row>
    <row r="28" spans="1:12" x14ac:dyDescent="0.25">
      <c r="A28" s="17" t="s">
        <v>687</v>
      </c>
      <c r="B28" s="6">
        <v>1</v>
      </c>
      <c r="C28" s="6" t="s">
        <v>9</v>
      </c>
      <c r="D28" s="8"/>
      <c r="G28" s="1"/>
    </row>
    <row r="29" spans="1:12" x14ac:dyDescent="0.25">
      <c r="A29" s="6" t="s">
        <v>183</v>
      </c>
      <c r="B29" s="7">
        <v>1.0000000000000001E-5</v>
      </c>
      <c r="C29" s="6"/>
      <c r="D29" s="8"/>
      <c r="G29" s="1"/>
    </row>
    <row r="30" spans="1:12" x14ac:dyDescent="0.25">
      <c r="A30" s="16" t="s">
        <v>274</v>
      </c>
      <c r="B30" s="14">
        <v>0.01</v>
      </c>
      <c r="C30" s="6"/>
      <c r="D30" s="6"/>
      <c r="G30" s="28" t="s">
        <v>2</v>
      </c>
      <c r="H30" s="28"/>
      <c r="I30" s="28"/>
    </row>
    <row r="31" spans="1:12" ht="15.75" thickBot="1" x14ac:dyDescent="0.3">
      <c r="A31" s="16" t="s">
        <v>276</v>
      </c>
      <c r="B31" s="14">
        <v>0.7</v>
      </c>
      <c r="C31" s="6"/>
      <c r="D31" s="6"/>
      <c r="G31" s="68" t="s">
        <v>4</v>
      </c>
      <c r="H31" s="69" t="s">
        <v>5</v>
      </c>
      <c r="I31" s="68" t="s">
        <v>6</v>
      </c>
    </row>
    <row r="32" spans="1:12" ht="30.75" thickBot="1" x14ac:dyDescent="0.3">
      <c r="A32" s="16" t="s">
        <v>278</v>
      </c>
      <c r="B32" s="14">
        <v>0.3</v>
      </c>
      <c r="C32" s="6"/>
      <c r="D32" s="6"/>
      <c r="G32" s="65" t="s">
        <v>16</v>
      </c>
      <c r="H32" s="67" t="s">
        <v>683</v>
      </c>
      <c r="I32" s="65"/>
    </row>
    <row r="33" spans="1:10" x14ac:dyDescent="0.25">
      <c r="A33" s="16" t="s">
        <v>280</v>
      </c>
      <c r="B33" s="14">
        <v>0.3</v>
      </c>
      <c r="C33" s="6"/>
      <c r="D33" s="6"/>
      <c r="G33" s="65" t="s">
        <v>23</v>
      </c>
      <c r="H33" s="66">
        <v>6.228E-3</v>
      </c>
      <c r="I33" s="65" t="s">
        <v>24</v>
      </c>
    </row>
    <row r="34" spans="1:10" x14ac:dyDescent="0.25">
      <c r="A34" s="16" t="s">
        <v>282</v>
      </c>
      <c r="B34" s="14">
        <v>0.125</v>
      </c>
      <c r="C34" s="6"/>
      <c r="D34" s="6"/>
      <c r="G34" s="65" t="s">
        <v>29</v>
      </c>
      <c r="H34" s="65" t="s">
        <v>678</v>
      </c>
      <c r="I34" s="65" t="s">
        <v>31</v>
      </c>
    </row>
    <row r="35" spans="1:10" x14ac:dyDescent="0.25">
      <c r="A35" s="4" t="s">
        <v>688</v>
      </c>
      <c r="B35" s="3">
        <v>0</v>
      </c>
      <c r="C35" s="4"/>
      <c r="D35" s="4" t="s">
        <v>689</v>
      </c>
    </row>
    <row r="36" spans="1:10" x14ac:dyDescent="0.25">
      <c r="A36" s="12" t="s">
        <v>154</v>
      </c>
      <c r="B36" s="5">
        <v>0.2</v>
      </c>
      <c r="C36" s="12"/>
      <c r="D36" s="12"/>
    </row>
    <row r="37" spans="1:10" x14ac:dyDescent="0.25">
      <c r="A37" s="17" t="s">
        <v>509</v>
      </c>
      <c r="B37" s="6">
        <v>0</v>
      </c>
      <c r="C37" s="6" t="s">
        <v>9</v>
      </c>
      <c r="G37" s="12" t="s">
        <v>62</v>
      </c>
      <c r="H37" s="12" t="s">
        <v>690</v>
      </c>
      <c r="I37" s="12" t="s">
        <v>64</v>
      </c>
      <c r="J37" s="12" t="s">
        <v>65</v>
      </c>
    </row>
    <row r="38" spans="1:10" x14ac:dyDescent="0.25">
      <c r="A38" s="4" t="s">
        <v>105</v>
      </c>
      <c r="B38" s="3">
        <v>1</v>
      </c>
      <c r="C38" s="4"/>
      <c r="G38" s="12" t="s">
        <v>69</v>
      </c>
      <c r="H38" s="12" t="s">
        <v>690</v>
      </c>
      <c r="I38" s="12" t="s">
        <v>64</v>
      </c>
      <c r="J38" s="12" t="s">
        <v>65</v>
      </c>
    </row>
    <row r="39" spans="1:10" x14ac:dyDescent="0.25">
      <c r="G39" s="12" t="s">
        <v>75</v>
      </c>
      <c r="H39" s="12" t="s">
        <v>690</v>
      </c>
      <c r="I39" s="12" t="s">
        <v>64</v>
      </c>
      <c r="J39" s="12" t="s">
        <v>65</v>
      </c>
    </row>
    <row r="40" spans="1:10" x14ac:dyDescent="0.25">
      <c r="A40" s="16" t="s">
        <v>284</v>
      </c>
      <c r="B40" s="14">
        <v>0</v>
      </c>
      <c r="C40" s="6"/>
      <c r="D40" s="6"/>
      <c r="G40" s="12" t="s">
        <v>80</v>
      </c>
      <c r="H40" s="12" t="s">
        <v>690</v>
      </c>
      <c r="I40" s="12" t="s">
        <v>64</v>
      </c>
      <c r="J40" s="12" t="s">
        <v>65</v>
      </c>
    </row>
    <row r="41" spans="1:10" x14ac:dyDescent="0.25">
      <c r="E41" s="1"/>
    </row>
    <row r="42" spans="1:10" x14ac:dyDescent="0.25">
      <c r="A42" s="12" t="s">
        <v>137</v>
      </c>
      <c r="B42" s="23" t="s">
        <v>691</v>
      </c>
      <c r="C42" s="12"/>
      <c r="D42" s="12" t="s">
        <v>128</v>
      </c>
      <c r="E42" s="1"/>
      <c r="G42" s="22" t="s">
        <v>2</v>
      </c>
      <c r="H42" s="22"/>
      <c r="I42" s="22"/>
    </row>
    <row r="43" spans="1:10" x14ac:dyDescent="0.25">
      <c r="A43" s="5" t="s">
        <v>217</v>
      </c>
      <c r="B43" s="23" t="s">
        <v>691</v>
      </c>
      <c r="C43" s="12"/>
      <c r="D43" s="12" t="s">
        <v>128</v>
      </c>
      <c r="E43" s="1"/>
      <c r="G43" s="19" t="s">
        <v>4</v>
      </c>
      <c r="H43" s="19" t="s">
        <v>5</v>
      </c>
      <c r="I43" s="19" t="s">
        <v>6</v>
      </c>
    </row>
    <row r="44" spans="1:10" x14ac:dyDescent="0.25">
      <c r="E44" s="1"/>
      <c r="G44" s="6" t="s">
        <v>16</v>
      </c>
      <c r="H44" s="6" t="s">
        <v>254</v>
      </c>
      <c r="I44" s="6"/>
    </row>
    <row r="45" spans="1:10" x14ac:dyDescent="0.25">
      <c r="E45" s="1"/>
      <c r="G45" s="6" t="s">
        <v>23</v>
      </c>
      <c r="H45" s="20">
        <v>6.1409999999999998E-3</v>
      </c>
      <c r="I45" s="6" t="s">
        <v>24</v>
      </c>
    </row>
    <row r="46" spans="1:10" x14ac:dyDescent="0.25">
      <c r="G46" s="6" t="s">
        <v>29</v>
      </c>
      <c r="H46" s="12" t="s">
        <v>30</v>
      </c>
      <c r="I46" s="6" t="s">
        <v>31</v>
      </c>
    </row>
    <row r="47" spans="1:10" x14ac:dyDescent="0.25">
      <c r="B47" s="6" t="s">
        <v>270</v>
      </c>
      <c r="C47" s="18">
        <v>0</v>
      </c>
      <c r="D47" s="6" t="s">
        <v>147</v>
      </c>
      <c r="E47" s="6"/>
    </row>
    <row r="48" spans="1:10" x14ac:dyDescent="0.25">
      <c r="B48" s="6" t="s">
        <v>272</v>
      </c>
      <c r="C48" s="14">
        <v>0</v>
      </c>
      <c r="D48" s="6" t="s">
        <v>147</v>
      </c>
      <c r="E48" s="6"/>
    </row>
    <row r="49" spans="1:10" x14ac:dyDescent="0.25">
      <c r="B49" s="16" t="s">
        <v>274</v>
      </c>
      <c r="C49" s="14">
        <v>0</v>
      </c>
      <c r="D49" s="6"/>
      <c r="E49" s="6"/>
      <c r="G49" s="12" t="s">
        <v>692</v>
      </c>
      <c r="H49" s="12">
        <v>0.5</v>
      </c>
      <c r="I49" s="12" t="s">
        <v>124</v>
      </c>
    </row>
    <row r="50" spans="1:10" x14ac:dyDescent="0.25">
      <c r="B50" s="16" t="s">
        <v>276</v>
      </c>
      <c r="C50" s="14">
        <v>0.7</v>
      </c>
      <c r="D50" s="6"/>
      <c r="E50" s="6"/>
      <c r="G50" s="12" t="s">
        <v>693</v>
      </c>
      <c r="H50" s="12" t="s">
        <v>211</v>
      </c>
      <c r="I50" s="12" t="s">
        <v>128</v>
      </c>
      <c r="J50" t="s">
        <v>694</v>
      </c>
    </row>
    <row r="51" spans="1:10" x14ac:dyDescent="0.25">
      <c r="B51" s="16" t="s">
        <v>278</v>
      </c>
      <c r="C51" s="14">
        <v>0.3</v>
      </c>
      <c r="D51" s="6"/>
      <c r="E51" s="6"/>
      <c r="G51" s="12" t="s">
        <v>695</v>
      </c>
      <c r="H51" s="12" t="s">
        <v>696</v>
      </c>
      <c r="I51" s="12" t="s">
        <v>128</v>
      </c>
      <c r="J51" t="s">
        <v>697</v>
      </c>
    </row>
    <row r="52" spans="1:10" x14ac:dyDescent="0.25">
      <c r="B52" s="16" t="s">
        <v>280</v>
      </c>
      <c r="C52" s="14">
        <v>0.3</v>
      </c>
      <c r="D52" s="6"/>
      <c r="E52" s="6"/>
      <c r="G52" s="12" t="s">
        <v>698</v>
      </c>
      <c r="H52" s="12" t="s">
        <v>699</v>
      </c>
      <c r="I52" s="12" t="s">
        <v>128</v>
      </c>
      <c r="J52" t="s">
        <v>700</v>
      </c>
    </row>
    <row r="53" spans="1:10" x14ac:dyDescent="0.25">
      <c r="B53" s="16" t="s">
        <v>282</v>
      </c>
      <c r="C53" s="14">
        <v>0.125</v>
      </c>
      <c r="D53" s="6"/>
      <c r="E53" s="6"/>
      <c r="G53" s="12" t="s">
        <v>701</v>
      </c>
      <c r="H53" s="12" t="s">
        <v>702</v>
      </c>
      <c r="I53" s="12" t="s">
        <v>128</v>
      </c>
      <c r="J53" t="s">
        <v>703</v>
      </c>
    </row>
    <row r="54" spans="1:10" x14ac:dyDescent="0.25">
      <c r="B54" s="16" t="s">
        <v>284</v>
      </c>
      <c r="C54" s="14">
        <v>0</v>
      </c>
      <c r="D54" s="6"/>
      <c r="E54" s="6"/>
    </row>
    <row r="56" spans="1:10" x14ac:dyDescent="0.25">
      <c r="B56" s="6" t="s">
        <v>643</v>
      </c>
      <c r="C56" s="6">
        <v>1</v>
      </c>
      <c r="D56" s="6" t="s">
        <v>704</v>
      </c>
    </row>
    <row r="57" spans="1:10" ht="15.75" thickBot="1" x14ac:dyDescent="0.3">
      <c r="G57" t="s">
        <v>705</v>
      </c>
    </row>
    <row r="58" spans="1:10" x14ac:dyDescent="0.25">
      <c r="G58" s="106" t="s">
        <v>4</v>
      </c>
      <c r="H58" s="107" t="s">
        <v>5</v>
      </c>
      <c r="I58" s="108" t="s">
        <v>6</v>
      </c>
    </row>
    <row r="59" spans="1:10" x14ac:dyDescent="0.25">
      <c r="G59" s="109" t="s">
        <v>16</v>
      </c>
      <c r="H59" s="81" t="s">
        <v>706</v>
      </c>
      <c r="I59" s="110"/>
    </row>
    <row r="60" spans="1:10" x14ac:dyDescent="0.25">
      <c r="A60" s="63" t="s">
        <v>159</v>
      </c>
      <c r="B60" s="64">
        <v>0.85</v>
      </c>
      <c r="C60" s="63"/>
      <c r="D60" s="62"/>
      <c r="G60" s="109" t="s">
        <v>23</v>
      </c>
      <c r="H60" s="111">
        <v>6.3E-3</v>
      </c>
      <c r="I60" s="110" t="s">
        <v>24</v>
      </c>
    </row>
    <row r="61" spans="1:10" ht="15.75" thickBot="1" x14ac:dyDescent="0.3">
      <c r="A61" s="63" t="s">
        <v>162</v>
      </c>
      <c r="B61" s="64" t="s">
        <v>707</v>
      </c>
      <c r="C61" s="63"/>
      <c r="D61" s="62"/>
      <c r="G61" s="112" t="s">
        <v>29</v>
      </c>
      <c r="H61" s="113" t="s">
        <v>30</v>
      </c>
      <c r="I61" s="114" t="s">
        <v>31</v>
      </c>
    </row>
    <row r="64" spans="1:10" ht="15.75" thickBot="1" x14ac:dyDescent="0.3">
      <c r="A64" s="105"/>
      <c r="B64" s="105"/>
      <c r="C64" s="105"/>
      <c r="G64" s="116" t="s">
        <v>708</v>
      </c>
    </row>
    <row r="65" spans="1:9" x14ac:dyDescent="0.25">
      <c r="A65" s="45" t="s">
        <v>709</v>
      </c>
      <c r="B65" s="43">
        <v>0.4</v>
      </c>
      <c r="C65" s="44" t="s">
        <v>151</v>
      </c>
      <c r="G65" s="106" t="s">
        <v>4</v>
      </c>
      <c r="H65" s="107" t="s">
        <v>5</v>
      </c>
      <c r="I65" s="108" t="s">
        <v>6</v>
      </c>
    </row>
    <row r="66" spans="1:9" x14ac:dyDescent="0.25">
      <c r="A66" s="42" t="s">
        <v>710</v>
      </c>
      <c r="B66" s="43" t="s">
        <v>711</v>
      </c>
      <c r="C66" s="44" t="s">
        <v>156</v>
      </c>
      <c r="G66" s="109" t="s">
        <v>16</v>
      </c>
      <c r="H66" s="81" t="s">
        <v>17</v>
      </c>
      <c r="I66" s="110"/>
    </row>
    <row r="67" spans="1:9" x14ac:dyDescent="0.25">
      <c r="A67" s="105"/>
      <c r="B67" s="43">
        <v>-0.04</v>
      </c>
      <c r="C67" s="44" t="s">
        <v>151</v>
      </c>
      <c r="G67" s="109" t="s">
        <v>23</v>
      </c>
      <c r="H67" s="111">
        <v>5.7000000000000002E-3</v>
      </c>
      <c r="I67" s="110" t="s">
        <v>24</v>
      </c>
    </row>
    <row r="68" spans="1:9" ht="15.75" thickBot="1" x14ac:dyDescent="0.3">
      <c r="A68" s="105"/>
      <c r="B68" s="43" t="s">
        <v>712</v>
      </c>
      <c r="C68" s="44" t="s">
        <v>156</v>
      </c>
      <c r="G68" s="112" t="s">
        <v>29</v>
      </c>
      <c r="H68" s="113" t="s">
        <v>30</v>
      </c>
      <c r="I68" s="114" t="s">
        <v>31</v>
      </c>
    </row>
    <row r="72" spans="1:9" x14ac:dyDescent="0.25">
      <c r="A72" s="46" t="s">
        <v>56</v>
      </c>
      <c r="B72" s="72" t="s">
        <v>713</v>
      </c>
    </row>
    <row r="73" spans="1:9" x14ac:dyDescent="0.25">
      <c r="A73" s="46" t="s">
        <v>62</v>
      </c>
      <c r="B73" s="73" t="s">
        <v>714</v>
      </c>
    </row>
    <row r="74" spans="1:9" x14ac:dyDescent="0.25">
      <c r="A74" s="46" t="s">
        <v>69</v>
      </c>
      <c r="B74" s="73" t="s">
        <v>715</v>
      </c>
    </row>
    <row r="75" spans="1:9" x14ac:dyDescent="0.25">
      <c r="A75" s="46" t="s">
        <v>75</v>
      </c>
      <c r="B75" s="73" t="s">
        <v>714</v>
      </c>
    </row>
    <row r="76" spans="1:9" x14ac:dyDescent="0.25">
      <c r="A76" s="46" t="s">
        <v>80</v>
      </c>
      <c r="B76" s="73" t="s">
        <v>715</v>
      </c>
    </row>
  </sheetData>
  <pageMargins left="0.7" right="0.7" top="0.75" bottom="0.75" header="0.3" footer="0.3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4ef4aa9-7034-401c-98ab-f14ea4e946bc">
      <UserInfo>
        <DisplayName>Brandon Gore</DisplayName>
        <AccountId>11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BEB42CB08A44580314A7B5C9D1E29" ma:contentTypeVersion="10" ma:contentTypeDescription="Create a new document." ma:contentTypeScope="" ma:versionID="d4077153dd6e9973d7d74577be3620bc">
  <xsd:schema xmlns:xsd="http://www.w3.org/2001/XMLSchema" xmlns:xs="http://www.w3.org/2001/XMLSchema" xmlns:p="http://schemas.microsoft.com/office/2006/metadata/properties" xmlns:ns2="64ef4aa9-7034-401c-98ab-f14ea4e946bc" xmlns:ns3="7641c481-d6a0-4572-b376-a53e5cc3d4bf" targetNamespace="http://schemas.microsoft.com/office/2006/metadata/properties" ma:root="true" ma:fieldsID="514f04998d0a7faaf7286d19669af4e0" ns2:_="" ns3:_="">
    <xsd:import namespace="64ef4aa9-7034-401c-98ab-f14ea4e946bc"/>
    <xsd:import namespace="7641c481-d6a0-4572-b376-a53e5cc3d4b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ef4aa9-7034-401c-98ab-f14ea4e946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41c481-d6a0-4572-b376-a53e5cc3d4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DA5C97-A1B4-4D6C-A32C-EEAD79193969}">
  <ds:schemaRefs>
    <ds:schemaRef ds:uri="64ef4aa9-7034-401c-98ab-f14ea4e946bc"/>
    <ds:schemaRef ds:uri="http://www.w3.org/XML/1998/namespace"/>
    <ds:schemaRef ds:uri="http://purl.org/dc/terms/"/>
    <ds:schemaRef ds:uri="7641c481-d6a0-4572-b376-a53e5cc3d4bf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5114C04-C5A9-4270-B8A5-FCE5162B8D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BC0D83-B001-493A-A10E-10E530572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ef4aa9-7034-401c-98ab-f14ea4e946bc"/>
    <ds:schemaRef ds:uri="7641c481-d6a0-4572-b376-a53e5cc3d4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COM_Settings</vt:lpstr>
      <vt:lpstr>COM Keywords PMD</vt:lpstr>
      <vt:lpstr>COM other keywords</vt:lpstr>
      <vt:lpstr>COM output variables</vt:lpstr>
      <vt:lpstr>OP</vt:lpstr>
      <vt:lpstr>param</vt:lpstr>
      <vt:lpstr>scratchpad</vt:lpstr>
      <vt:lpstr>scale</vt:lpstr>
    </vt:vector>
  </TitlesOfParts>
  <Manager/>
  <Company>Intel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 Young;Adee Ran</dc:creator>
  <cp:keywords>CTPClassification=CTP_IC:VisualMarkings=</cp:keywords>
  <dc:description/>
  <cp:lastModifiedBy>Rick Rabinovich</cp:lastModifiedBy>
  <cp:revision/>
  <dcterms:created xsi:type="dcterms:W3CDTF">2012-07-16T17:45:40Z</dcterms:created>
  <dcterms:modified xsi:type="dcterms:W3CDTF">2022-01-18T02:47:40Z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TitusGUID">
    <vt:lpwstr>882ea96f-996f-4c5d-94dc-fe33f4ff7dee</vt:lpwstr>
  </property>
  <property fmtid="{D5CDD505-2E9C-101B-9397-08002B2CF9AE}" pid="4" name="CTP_BU">
    <vt:lpwstr>DATACENTER ENGINEERING GROUP</vt:lpwstr>
  </property>
  <property fmtid="{D5CDD505-2E9C-101B-9397-08002B2CF9AE}" pid="5" name="CTP_TimeStamp">
    <vt:lpwstr>2016-03-17 03:14:10Z</vt:lpwstr>
  </property>
  <property fmtid="{D5CDD505-2E9C-101B-9397-08002B2CF9AE}" pid="6" name="CTPClassification">
    <vt:lpwstr>CTP_IC</vt:lpwstr>
  </property>
  <property fmtid="{D5CDD505-2E9C-101B-9397-08002B2CF9AE}" pid="7" name="ContentTypeId">
    <vt:lpwstr>0x010100E4DBEB42CB08A44580314A7B5C9D1E29</vt:lpwstr>
  </property>
</Properties>
</file>