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mer\code\data_analyst_case\"/>
    </mc:Choice>
  </mc:AlternateContent>
  <bookViews>
    <workbookView xWindow="0" yWindow="0" windowWidth="20490" windowHeight="7320" tabRatio="1000" activeTab="4"/>
  </bookViews>
  <sheets>
    <sheet name="KPIS per platform" sheetId="1" r:id="rId1"/>
    <sheet name="conversion per platform" sheetId="2" r:id="rId2"/>
    <sheet name="Revenue per precentiles" sheetId="3" r:id="rId3"/>
    <sheet name="KPIS per channel" sheetId="17" r:id="rId4"/>
    <sheet name="ROI per country" sheetId="18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8" l="1"/>
  <c r="F27" i="18"/>
  <c r="F26" i="18"/>
  <c r="F25" i="18"/>
  <c r="J25" i="18" s="1"/>
  <c r="F24" i="18"/>
  <c r="F23" i="18"/>
  <c r="G23" i="18" s="1"/>
  <c r="H23" i="18" s="1"/>
  <c r="I23" i="18" s="1"/>
  <c r="F22" i="18"/>
  <c r="G22" i="18" s="1"/>
  <c r="H22" i="18" s="1"/>
  <c r="I22" i="18" s="1"/>
  <c r="F21" i="18"/>
  <c r="G21" i="18" s="1"/>
  <c r="H21" i="18" s="1"/>
  <c r="I21" i="18" s="1"/>
  <c r="F20" i="18"/>
  <c r="G20" i="18" s="1"/>
  <c r="H20" i="18" s="1"/>
  <c r="I20" i="18" s="1"/>
  <c r="F19" i="18"/>
  <c r="B24" i="18"/>
  <c r="C24" i="18"/>
  <c r="D24" i="18" s="1"/>
  <c r="E24" i="18" s="1"/>
  <c r="B25" i="18"/>
  <c r="C25" i="18" s="1"/>
  <c r="D25" i="18" s="1"/>
  <c r="E25" i="18" s="1"/>
  <c r="B26" i="18"/>
  <c r="C26" i="18" s="1"/>
  <c r="D26" i="18" s="1"/>
  <c r="E26" i="18" s="1"/>
  <c r="B27" i="18"/>
  <c r="C27" i="18"/>
  <c r="D27" i="18" s="1"/>
  <c r="E27" i="18" s="1"/>
  <c r="B28" i="18"/>
  <c r="C28" i="18" s="1"/>
  <c r="D28" i="18" s="1"/>
  <c r="E28" i="18" s="1"/>
  <c r="B19" i="18"/>
  <c r="I17" i="18"/>
  <c r="B23" i="18"/>
  <c r="C23" i="18" s="1"/>
  <c r="D23" i="18" s="1"/>
  <c r="E23" i="18" s="1"/>
  <c r="B20" i="18"/>
  <c r="C20" i="18" s="1"/>
  <c r="D20" i="18" s="1"/>
  <c r="E20" i="18" s="1"/>
  <c r="B21" i="18"/>
  <c r="C21" i="18" s="1"/>
  <c r="D21" i="18" s="1"/>
  <c r="E21" i="18" s="1"/>
  <c r="B22" i="18"/>
  <c r="C22" i="18" s="1"/>
  <c r="D22" i="18" s="1"/>
  <c r="E22" i="18" s="1"/>
  <c r="C19" i="18"/>
  <c r="D19" i="18" s="1"/>
  <c r="E19" i="18" s="1"/>
  <c r="E3" i="1"/>
  <c r="E2" i="1"/>
  <c r="G32" i="2"/>
  <c r="G31" i="2"/>
  <c r="D3" i="1"/>
  <c r="D2" i="1"/>
  <c r="J28" i="2"/>
  <c r="J26" i="2"/>
  <c r="I28" i="2"/>
  <c r="I26" i="2"/>
  <c r="Q3" i="1"/>
  <c r="Q4" i="1"/>
  <c r="Q5" i="1"/>
  <c r="Q10" i="1"/>
  <c r="Q7" i="1"/>
  <c r="Q8" i="1"/>
  <c r="Q9" i="1"/>
  <c r="Q6" i="1"/>
  <c r="G3" i="1"/>
  <c r="G2" i="1"/>
  <c r="J26" i="18" l="1"/>
  <c r="J19" i="18"/>
  <c r="J27" i="18"/>
  <c r="J24" i="18"/>
  <c r="J28" i="18"/>
  <c r="G19" i="18"/>
  <c r="H19" i="18" s="1"/>
  <c r="I19" i="18" s="1"/>
  <c r="G24" i="18"/>
  <c r="G25" i="18"/>
  <c r="G26" i="18"/>
  <c r="G27" i="18"/>
  <c r="G28" i="18"/>
  <c r="M19" i="18"/>
  <c r="L21" i="18"/>
  <c r="J20" i="18"/>
  <c r="K21" i="18"/>
  <c r="M21" i="18"/>
  <c r="L19" i="18"/>
  <c r="K19" i="18"/>
  <c r="J22" i="18"/>
  <c r="J21" i="18"/>
  <c r="H28" i="18" l="1"/>
  <c r="K28" i="18"/>
  <c r="H25" i="18"/>
  <c r="K25" i="18"/>
  <c r="H27" i="18"/>
  <c r="K27" i="18"/>
  <c r="H24" i="18"/>
  <c r="K24" i="18"/>
  <c r="H26" i="18"/>
  <c r="K26" i="18"/>
  <c r="K20" i="18"/>
  <c r="K22" i="18"/>
  <c r="J23" i="18"/>
  <c r="I27" i="18" l="1"/>
  <c r="M27" i="18" s="1"/>
  <c r="L27" i="18"/>
  <c r="I28" i="18"/>
  <c r="M28" i="18" s="1"/>
  <c r="L28" i="18"/>
  <c r="I26" i="18"/>
  <c r="M26" i="18" s="1"/>
  <c r="L26" i="18"/>
  <c r="I24" i="18"/>
  <c r="M24" i="18" s="1"/>
  <c r="L24" i="18"/>
  <c r="I25" i="18"/>
  <c r="M25" i="18" s="1"/>
  <c r="L25" i="18"/>
  <c r="L20" i="18"/>
  <c r="M20" i="18"/>
  <c r="K23" i="18"/>
  <c r="L22" i="18"/>
  <c r="M22" i="18"/>
  <c r="M23" i="18" l="1"/>
  <c r="L23" i="18"/>
</calcChain>
</file>

<file path=xl/sharedStrings.xml><?xml version="1.0" encoding="utf-8"?>
<sst xmlns="http://schemas.openxmlformats.org/spreadsheetml/2006/main" count="207" uniqueCount="62">
  <si>
    <t>ios</t>
  </si>
  <si>
    <t>android</t>
  </si>
  <si>
    <t>Platfrom</t>
  </si>
  <si>
    <t>Expenses</t>
  </si>
  <si>
    <t>Revenue</t>
  </si>
  <si>
    <t>% ROI</t>
  </si>
  <si>
    <t>platform</t>
  </si>
  <si>
    <t>monthofdate</t>
  </si>
  <si>
    <t>spending</t>
  </si>
  <si>
    <t>signup_platform</t>
  </si>
  <si>
    <t>subscription_count</t>
  </si>
  <si>
    <t>count</t>
  </si>
  <si>
    <t>16-20</t>
  </si>
  <si>
    <t>21-30</t>
  </si>
  <si>
    <t>31-40</t>
  </si>
  <si>
    <t>40+</t>
  </si>
  <si>
    <t>1</t>
  </si>
  <si>
    <t>10-15</t>
  </si>
  <si>
    <t>2</t>
  </si>
  <si>
    <t>3</t>
  </si>
  <si>
    <t>4</t>
  </si>
  <si>
    <t>5</t>
  </si>
  <si>
    <t>6</t>
  </si>
  <si>
    <t>7</t>
  </si>
  <si>
    <t>8</t>
  </si>
  <si>
    <t>9</t>
  </si>
  <si>
    <t>Row Labels</t>
  </si>
  <si>
    <t>Grand Total</t>
  </si>
  <si>
    <t>Sum of count</t>
  </si>
  <si>
    <t>Column Labels</t>
  </si>
  <si>
    <t>region</t>
  </si>
  <si>
    <t>(null)</t>
  </si>
  <si>
    <t>Africa</t>
  </si>
  <si>
    <t>Americas</t>
  </si>
  <si>
    <t>Asia</t>
  </si>
  <si>
    <t>Europe</t>
  </si>
  <si>
    <t>Oceania</t>
  </si>
  <si>
    <t>is_pay</t>
  </si>
  <si>
    <t>subscriptions</t>
  </si>
  <si>
    <t>cost per subscription</t>
  </si>
  <si>
    <t>Android</t>
  </si>
  <si>
    <t>% conversion</t>
  </si>
  <si>
    <t>Avg. revenue per subscribtion</t>
  </si>
  <si>
    <t>France</t>
  </si>
  <si>
    <t>Chile</t>
  </si>
  <si>
    <t>United States of America</t>
  </si>
  <si>
    <t>Switzerland</t>
  </si>
  <si>
    <t>United Kingdom of Great Britain and Northern Ireland</t>
  </si>
  <si>
    <t>Spain</t>
  </si>
  <si>
    <t>Germany</t>
  </si>
  <si>
    <t>Australia</t>
  </si>
  <si>
    <t>Canada</t>
  </si>
  <si>
    <t>Mexico</t>
  </si>
  <si>
    <t>Argentina</t>
  </si>
  <si>
    <t>ROI</t>
  </si>
  <si>
    <t>Marketing Channel Id</t>
  </si>
  <si>
    <t>cost per subscribe users</t>
  </si>
  <si>
    <t>Avg. reveneu from paying user</t>
  </si>
  <si>
    <t>Monthofdate</t>
  </si>
  <si>
    <t>Net Revenue</t>
  </si>
  <si>
    <t>Spendings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</si>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</sst>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"/>
    <numFmt numFmtId="167" formatCode="&quot;$&quot;#,##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165" fontId="0" fillId="0" borderId="0" xfId="2" applyNumberFormat="1" applyFont="1"/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3" fillId="0" borderId="0" xfId="0" applyFont="1"/>
    <xf numFmtId="168" fontId="0" fillId="0" borderId="0" xfId="0" applyNumberFormat="1"/>
    <xf numFmtId="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3" fontId="0" fillId="0" borderId="0" xfId="0" applyNumberFormat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5"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[Book3.xlsx]conversion per platform!PivotTable1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5133843563672198E-2"/>
          <c:y val="0.12214102054150124"/>
          <c:w val="0.74326018071270505"/>
          <c:h val="0.70731211952009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'conversion per platform'!$G$3:$G$4</c:f>
              <c:strCache>
                <c:ptCount val="1"/>
                <c:pt idx="0">
                  <c:v>android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per platform'!$F$5:$F$19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10-15</c:v>
                </c:pt>
                <c:pt idx="10">
                  <c:v>16-20</c:v>
                </c:pt>
                <c:pt idx="11">
                  <c:v>21-30</c:v>
                </c:pt>
                <c:pt idx="12">
                  <c:v>31-40</c:v>
                </c:pt>
                <c:pt idx="13">
                  <c:v>40+</c:v>
                </c:pt>
              </c:strCache>
            </c:strRef>
          </c:cat>
          <c:val>
            <c:numRef>
              <c:f>'conversion per platform'!$G$5:$G$19</c:f>
              <c:numCache>
                <c:formatCode>0.0%</c:formatCode>
                <c:ptCount val="14"/>
                <c:pt idx="0">
                  <c:v>0.50149568889670948</c:v>
                </c:pt>
                <c:pt idx="1">
                  <c:v>0.15731127925391519</c:v>
                </c:pt>
                <c:pt idx="2">
                  <c:v>8.1998944219602327E-2</c:v>
                </c:pt>
                <c:pt idx="3">
                  <c:v>5.155727608657399E-2</c:v>
                </c:pt>
                <c:pt idx="4">
                  <c:v>3.800809431638219E-2</c:v>
                </c:pt>
                <c:pt idx="5">
                  <c:v>2.3755058947738869E-2</c:v>
                </c:pt>
                <c:pt idx="6">
                  <c:v>1.8476156959352456E-2</c:v>
                </c:pt>
                <c:pt idx="7">
                  <c:v>1.4428998768256202E-2</c:v>
                </c:pt>
                <c:pt idx="8">
                  <c:v>1.3373218370578919E-2</c:v>
                </c:pt>
                <c:pt idx="9">
                  <c:v>4.6102410698574695E-2</c:v>
                </c:pt>
                <c:pt idx="10">
                  <c:v>2.0763681154319903E-2</c:v>
                </c:pt>
                <c:pt idx="11">
                  <c:v>2.1291571353158543E-2</c:v>
                </c:pt>
                <c:pt idx="12">
                  <c:v>5.6308287876121769E-3</c:v>
                </c:pt>
                <c:pt idx="13">
                  <c:v>5.8067921872250574E-3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4-4587-9CE8-D65DADC5D4A4}"/>
            </c:ext>
          </c:extLst>
        </c:ser>
        <c:ser>
          <c:idx val="1"/>
          <c:order val="1"/>
          <c:tx>
            <c:strRef>
              <c:f>'conversion per platform'!$H$3:$H$4</c:f>
              <c:strCache>
                <c:ptCount val="1"/>
                <c:pt idx="0">
                  <c:v>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per platform'!$F$5:$F$19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10-15</c:v>
                </c:pt>
                <c:pt idx="10">
                  <c:v>16-20</c:v>
                </c:pt>
                <c:pt idx="11">
                  <c:v>21-30</c:v>
                </c:pt>
                <c:pt idx="12">
                  <c:v>31-40</c:v>
                </c:pt>
                <c:pt idx="13">
                  <c:v>40+</c:v>
                </c:pt>
              </c:strCache>
            </c:strRef>
          </c:cat>
          <c:val>
            <c:numRef>
              <c:f>'conversion per platform'!$H$5:$H$19</c:f>
              <c:numCache>
                <c:formatCode>0.0%</c:formatCode>
                <c:ptCount val="14"/>
                <c:pt idx="0">
                  <c:v>0.47792393188538801</c:v>
                </c:pt>
                <c:pt idx="1">
                  <c:v>0.16834913837055165</c:v>
                </c:pt>
                <c:pt idx="2">
                  <c:v>8.9833792189252581E-2</c:v>
                </c:pt>
                <c:pt idx="3">
                  <c:v>5.2717446721729379E-2</c:v>
                </c:pt>
                <c:pt idx="4">
                  <c:v>3.7320281431630471E-2</c:v>
                </c:pt>
                <c:pt idx="5">
                  <c:v>2.9162842867339656E-2</c:v>
                </c:pt>
                <c:pt idx="6">
                  <c:v>2.1821148159477922E-2</c:v>
                </c:pt>
                <c:pt idx="7">
                  <c:v>1.6212909146527989E-2</c:v>
                </c:pt>
                <c:pt idx="8">
                  <c:v>1.2542061792597125E-2</c:v>
                </c:pt>
                <c:pt idx="9">
                  <c:v>4.486591210359947E-2</c:v>
                </c:pt>
                <c:pt idx="10">
                  <c:v>1.7640460895278882E-2</c:v>
                </c:pt>
                <c:pt idx="11">
                  <c:v>1.7334556949117976E-2</c:v>
                </c:pt>
                <c:pt idx="12">
                  <c:v>7.5456306719690015E-3</c:v>
                </c:pt>
                <c:pt idx="13">
                  <c:v>6.7298868155399203E-3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4-4587-9CE8-D65DADC5D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4381328"/>
        <c:axId val="2064382992"/>
      </c:barChart>
      <c:catAx>
        <c:axId val="2064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82992"/>
        <c:crosses val="autoZero"/>
        <c:auto val="1"/>
        <c:lblAlgn val="ctr"/>
        <c:lblOffset val="100"/>
        <c:noMultiLvlLbl val="0"/>
      </c:catAx>
      <c:valAx>
        <c:axId val="2064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'conversion per platform'!$G$30</c:f>
              <c:strCache>
                <c:ptCount val="1"/>
                <c:pt idx="0">
                  <c:v>% conversion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B-4F0A-88A9-61804D75A9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'conversion per platform'!$F$31:$F$32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'conversion per platform'!$G$31:$G$32</c:f>
              <c:numCache>
                <c:formatCode>0.0%</c:formatCode>
                <c:ptCount val="2"/>
                <c:pt idx="0">
                  <c:v>0.50285225328009131</c:v>
                </c:pt>
                <c:pt idx="1">
                  <c:v>0.54034408827066882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B-4F0A-88A9-61804D75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081680"/>
        <c:axId val="1540086672"/>
      </c:barChart>
      <c:catAx>
        <c:axId val="1540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86672"/>
        <c:crosses val="autoZero"/>
        <c:auto val="1"/>
        <c:lblAlgn val="ctr"/>
        <c:lblOffset val="100"/>
        <c:noMultiLvlLbl val="0"/>
      </c:catAx>
      <c:valAx>
        <c:axId val="1540086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40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precentiles'!$A$3</c:f>
              <c:strCache>
                <c:ptCount val="1"/>
                <c:pt idx="0">
                  <c:v>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per precentiles'!$B$1:$J$1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'Revenue per precentiles'!$B$3:$J$3</c:f>
              <c:numCache>
                <c:formatCode>_(* #,##0_);_(* \(#,##0\);_(* "-"??_);_(@_)</c:formatCode>
                <c:ptCount val="9"/>
                <c:pt idx="0">
                  <c:v>20.992999999999999</c:v>
                </c:pt>
                <c:pt idx="1">
                  <c:v>41.993000000000002</c:v>
                </c:pt>
                <c:pt idx="2">
                  <c:v>41.993000000000002</c:v>
                </c:pt>
                <c:pt idx="3">
                  <c:v>41.993000000000002</c:v>
                </c:pt>
                <c:pt idx="4">
                  <c:v>41.993000000000002</c:v>
                </c:pt>
                <c:pt idx="5">
                  <c:v>61.122999999999998</c:v>
                </c:pt>
                <c:pt idx="6">
                  <c:v>83.986000000000004</c:v>
                </c:pt>
                <c:pt idx="7">
                  <c:v>119.443</c:v>
                </c:pt>
                <c:pt idx="8">
                  <c:v>188.965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8-4BC7-99D7-065158258438}"/>
            </c:ext>
          </c:extLst>
        </c:ser>
        <c:ser>
          <c:idx val="1"/>
          <c:order val="1"/>
          <c:tx>
            <c:strRef>
              <c:f>'Revenue per precentiles'!$A$2</c:f>
              <c:strCache>
                <c:ptCount val="1"/>
                <c:pt idx="0">
                  <c:v>android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per precentiles'!$B$1:$J$1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'Revenue per precentiles'!$B$2:$J$2</c:f>
              <c:numCache>
                <c:formatCode>_(* #,##0_);_(* \(#,##0\);_(* "-"??_);_(@_)</c:formatCode>
                <c:ptCount val="9"/>
                <c:pt idx="0">
                  <c:v>21</c:v>
                </c:pt>
                <c:pt idx="1">
                  <c:v>33.417255333881698</c:v>
                </c:pt>
                <c:pt idx="2">
                  <c:v>38.799127863519203</c:v>
                </c:pt>
                <c:pt idx="3">
                  <c:v>41.930330348584803</c:v>
                </c:pt>
                <c:pt idx="4">
                  <c:v>42</c:v>
                </c:pt>
                <c:pt idx="5">
                  <c:v>58.02</c:v>
                </c:pt>
                <c:pt idx="6">
                  <c:v>78.113101942673694</c:v>
                </c:pt>
                <c:pt idx="7">
                  <c:v>105</c:v>
                </c:pt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8-4BC7-99D7-06515825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54975296"/>
        <c:axId val="854973632"/>
      </c:barChart>
      <c:catAx>
        <c:axId val="8549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3632"/>
        <c:crosses val="autoZero"/>
        <c:auto val="1"/>
        <c:lblAlgn val="ctr"/>
        <c:lblOffset val="100"/>
        <c:noMultiLvlLbl val="0"/>
      </c:catAx>
      <c:valAx>
        <c:axId val="8549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</xdr:row>
      <xdr:rowOff>19050</xdr:rowOff>
    </xdr:from>
    <xdr:to>
      <xdr:col>20</xdr:col>
      <xdr:colOff>361950</xdr:colOff>
      <xdr:row>18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23</xdr:row>
      <xdr:rowOff>85724</xdr:rowOff>
    </xdr:from>
    <xdr:to>
      <xdr:col>15</xdr:col>
      <xdr:colOff>400050</xdr:colOff>
      <xdr:row>35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5</xdr:row>
      <xdr:rowOff>123825</xdr:rowOff>
    </xdr:from>
    <xdr:to>
      <xdr:col>11</xdr:col>
      <xdr:colOff>514349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r Erenthal" refreshedDate="43659.768905555553" createdVersion="6" refreshedVersion="6" minRefreshableVersion="3" recordCount="29">
  <cacheSource type="worksheet">
    <worksheetSource ref="A1:C1048576" sheet="conversion per platform"/>
  </cacheSource>
  <cacheFields count="3">
    <cacheField name="signup_platform" numFmtId="0">
      <sharedItems containsBlank="1" count="3">
        <s v="ios"/>
        <s v="android"/>
        <m/>
      </sharedItems>
    </cacheField>
    <cacheField name="subscription_count" numFmtId="49">
      <sharedItems containsBlank="1" count="15">
        <s v="1"/>
        <s v="10-15"/>
        <s v="16-20"/>
        <s v="2"/>
        <s v="21-30"/>
        <s v="3"/>
        <s v="31-40"/>
        <s v="4"/>
        <s v="40+"/>
        <s v="5"/>
        <s v="6"/>
        <s v="7"/>
        <s v="8"/>
        <s v="9"/>
        <m/>
      </sharedItems>
    </cacheField>
    <cacheField name="count" numFmtId="0">
      <sharedItems containsString="0" containsBlank="1" containsNumber="1" containsInteger="1" minValue="32" maxValue="46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n v="4687"/>
  </r>
  <r>
    <x v="1"/>
    <x v="0"/>
    <n v="2850"/>
  </r>
  <r>
    <x v="0"/>
    <x v="1"/>
    <n v="440"/>
  </r>
  <r>
    <x v="1"/>
    <x v="1"/>
    <n v="262"/>
  </r>
  <r>
    <x v="0"/>
    <x v="2"/>
    <n v="173"/>
  </r>
  <r>
    <x v="1"/>
    <x v="2"/>
    <n v="118"/>
  </r>
  <r>
    <x v="1"/>
    <x v="3"/>
    <n v="894"/>
  </r>
  <r>
    <x v="0"/>
    <x v="3"/>
    <n v="1651"/>
  </r>
  <r>
    <x v="1"/>
    <x v="4"/>
    <n v="121"/>
  </r>
  <r>
    <x v="0"/>
    <x v="4"/>
    <n v="170"/>
  </r>
  <r>
    <x v="0"/>
    <x v="5"/>
    <n v="881"/>
  </r>
  <r>
    <x v="1"/>
    <x v="5"/>
    <n v="466"/>
  </r>
  <r>
    <x v="0"/>
    <x v="6"/>
    <n v="74"/>
  </r>
  <r>
    <x v="1"/>
    <x v="6"/>
    <n v="32"/>
  </r>
  <r>
    <x v="1"/>
    <x v="7"/>
    <n v="293"/>
  </r>
  <r>
    <x v="0"/>
    <x v="7"/>
    <n v="517"/>
  </r>
  <r>
    <x v="1"/>
    <x v="8"/>
    <n v="33"/>
  </r>
  <r>
    <x v="0"/>
    <x v="8"/>
    <n v="66"/>
  </r>
  <r>
    <x v="0"/>
    <x v="9"/>
    <n v="366"/>
  </r>
  <r>
    <x v="1"/>
    <x v="9"/>
    <n v="216"/>
  </r>
  <r>
    <x v="1"/>
    <x v="10"/>
    <n v="135"/>
  </r>
  <r>
    <x v="0"/>
    <x v="10"/>
    <n v="286"/>
  </r>
  <r>
    <x v="0"/>
    <x v="11"/>
    <n v="214"/>
  </r>
  <r>
    <x v="1"/>
    <x v="11"/>
    <n v="105"/>
  </r>
  <r>
    <x v="0"/>
    <x v="12"/>
    <n v="159"/>
  </r>
  <r>
    <x v="1"/>
    <x v="12"/>
    <n v="82"/>
  </r>
  <r>
    <x v="0"/>
    <x v="13"/>
    <n v="123"/>
  </r>
  <r>
    <x v="1"/>
    <x v="13"/>
    <n v="76"/>
  </r>
  <r>
    <x v="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I19" firstHeaderRow="1" firstDataRow="2" firstDataCol="1"/>
  <pivotFields count="3">
    <pivotField axis="axisCol" multipleItemSelectionAllowed="1" showAll="0">
      <items count="4">
        <item x="1"/>
        <item x="0"/>
        <item h="1" x="2"/>
        <item t="default"/>
      </items>
    </pivotField>
    <pivotField axis="axisRow" showAll="0">
      <items count="16">
        <item x="0"/>
        <item x="3"/>
        <item x="5"/>
        <item x="7"/>
        <item x="9"/>
        <item x="10"/>
        <item x="11"/>
        <item x="12"/>
        <item x="13"/>
        <item x="1"/>
        <item x="2"/>
        <item x="4"/>
        <item x="6"/>
        <item x="8"/>
        <item x="14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showDataAs="percentOfCol" baseField="1" baseItem="13" numFmtId="10"/>
  </dataFields>
  <formats count="5">
    <format dxfId="4">
      <pivotArea collapsedLevelsAreSubtotals="1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collapsedLevelsAreSubtotals="1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collapsedLevelsAreSubtotals="1" fieldPosition="0">
        <references count="1"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C20" sqref="C20"/>
    </sheetView>
  </sheetViews>
  <sheetFormatPr defaultRowHeight="15" x14ac:dyDescent="0.25"/>
  <cols>
    <col min="2" max="3" width="12.7109375" bestFit="1" customWidth="1"/>
    <col min="4" max="4" width="19.5703125" bestFit="1" customWidth="1"/>
    <col min="5" max="5" width="31.28515625" bestFit="1" customWidth="1"/>
    <col min="6" max="6" width="11.5703125" customWidth="1"/>
    <col min="7" max="7" width="12.85546875" customWidth="1"/>
    <col min="14" max="14" width="12.7109375" bestFit="1" customWidth="1"/>
  </cols>
  <sheetData>
    <row r="1" spans="1:17" x14ac:dyDescent="0.25">
      <c r="A1" s="3" t="s">
        <v>2</v>
      </c>
      <c r="B1" s="3" t="s">
        <v>3</v>
      </c>
      <c r="C1" s="3" t="s">
        <v>38</v>
      </c>
      <c r="D1" s="3" t="s">
        <v>39</v>
      </c>
      <c r="E1" s="3" t="s">
        <v>42</v>
      </c>
      <c r="F1" s="3" t="s">
        <v>4</v>
      </c>
      <c r="G1" s="3" t="s">
        <v>5</v>
      </c>
      <c r="H1" s="3"/>
    </row>
    <row r="2" spans="1:17" x14ac:dyDescent="0.25">
      <c r="A2" s="4" t="s">
        <v>0</v>
      </c>
      <c r="B2" s="14">
        <v>862532.09372518701</v>
      </c>
      <c r="C2" s="5">
        <v>19123</v>
      </c>
      <c r="D2" s="13">
        <f>B2/C2</f>
        <v>45.104434122532396</v>
      </c>
      <c r="E2" s="13">
        <f>F2/C2</f>
        <v>24.563701799725145</v>
      </c>
      <c r="F2" s="14">
        <v>469731.66951614397</v>
      </c>
      <c r="G2" s="6">
        <f>F2/B1:B2</f>
        <v>0.54459616393799493</v>
      </c>
      <c r="H2" s="6"/>
      <c r="M2" s="3" t="s">
        <v>6</v>
      </c>
      <c r="N2" s="3" t="s">
        <v>7</v>
      </c>
      <c r="O2" s="3" t="s">
        <v>8</v>
      </c>
      <c r="P2" s="3" t="s">
        <v>4</v>
      </c>
      <c r="Q2" s="3" t="s">
        <v>5</v>
      </c>
    </row>
    <row r="3" spans="1:17" x14ac:dyDescent="0.25">
      <c r="A3" s="4" t="s">
        <v>40</v>
      </c>
      <c r="B3" s="14">
        <v>390595.83994862402</v>
      </c>
      <c r="C3" s="5">
        <v>10518</v>
      </c>
      <c r="D3" s="13">
        <f>B3/C3</f>
        <v>37.135942189448947</v>
      </c>
      <c r="E3" s="13">
        <f>F3/C3</f>
        <v>22.354643079444095</v>
      </c>
      <c r="F3" s="14">
        <v>235126.13590959299</v>
      </c>
      <c r="G3" s="6">
        <f>F3/B2:B3</f>
        <v>0.60196784466654762</v>
      </c>
      <c r="H3" s="6"/>
      <c r="M3" s="4" t="s">
        <v>1</v>
      </c>
      <c r="N3" s="4">
        <v>10</v>
      </c>
      <c r="O3" s="5">
        <v>81051.879999924393</v>
      </c>
      <c r="P3" s="5">
        <v>45281.093926337002</v>
      </c>
      <c r="Q3" s="2">
        <f t="shared" ref="Q3:Q9" si="0">P3/O3</f>
        <v>0.55866802751989519</v>
      </c>
    </row>
    <row r="4" spans="1:17" x14ac:dyDescent="0.25">
      <c r="M4" s="4" t="s">
        <v>1</v>
      </c>
      <c r="N4" s="4">
        <v>11</v>
      </c>
      <c r="O4" s="5">
        <v>69451.259953868299</v>
      </c>
      <c r="P4" s="5">
        <v>47352.0022612213</v>
      </c>
      <c r="Q4" s="2">
        <f t="shared" si="0"/>
        <v>0.68180191824704095</v>
      </c>
    </row>
    <row r="5" spans="1:17" x14ac:dyDescent="0.25">
      <c r="D5" s="12"/>
      <c r="E5" s="12"/>
      <c r="M5" s="4" t="s">
        <v>1</v>
      </c>
      <c r="N5" s="4">
        <v>12</v>
      </c>
      <c r="O5" s="5">
        <v>64948.770008096399</v>
      </c>
      <c r="P5" s="5">
        <v>37792.936420898201</v>
      </c>
      <c r="Q5" s="2">
        <f t="shared" si="0"/>
        <v>0.58188840860553637</v>
      </c>
    </row>
    <row r="6" spans="1:17" x14ac:dyDescent="0.25">
      <c r="M6" s="4" t="s">
        <v>1</v>
      </c>
      <c r="N6" s="4">
        <v>1</v>
      </c>
      <c r="O6" s="5">
        <v>175143.92998673301</v>
      </c>
      <c r="P6" s="5">
        <v>104700.10330113801</v>
      </c>
      <c r="Q6" s="2">
        <f>P6/O6</f>
        <v>0.5977946441482096</v>
      </c>
    </row>
    <row r="7" spans="1:17" x14ac:dyDescent="0.25">
      <c r="M7" s="4" t="s">
        <v>0</v>
      </c>
      <c r="N7" s="4">
        <v>10</v>
      </c>
      <c r="O7" s="5">
        <v>78809.920007551802</v>
      </c>
      <c r="P7" s="5">
        <v>54195.647393816602</v>
      </c>
      <c r="Q7" s="2">
        <f t="shared" si="0"/>
        <v>0.68767545238750927</v>
      </c>
    </row>
    <row r="8" spans="1:17" x14ac:dyDescent="0.25">
      <c r="M8" s="4" t="s">
        <v>0</v>
      </c>
      <c r="N8" s="4">
        <v>11</v>
      </c>
      <c r="O8" s="5">
        <v>115772.12997777799</v>
      </c>
      <c r="P8" s="5">
        <v>77852.585696915296</v>
      </c>
      <c r="Q8" s="2">
        <f t="shared" si="0"/>
        <v>0.67246396617094972</v>
      </c>
    </row>
    <row r="9" spans="1:17" x14ac:dyDescent="0.25">
      <c r="M9" s="4" t="s">
        <v>0</v>
      </c>
      <c r="N9" s="4">
        <v>12</v>
      </c>
      <c r="O9" s="5">
        <v>137453.41996524701</v>
      </c>
      <c r="P9" s="5">
        <v>73610.284392261005</v>
      </c>
      <c r="Q9" s="2">
        <f t="shared" si="0"/>
        <v>0.53552894071949786</v>
      </c>
    </row>
    <row r="10" spans="1:17" x14ac:dyDescent="0.25">
      <c r="M10" s="4" t="s">
        <v>0</v>
      </c>
      <c r="N10" s="4">
        <v>1</v>
      </c>
      <c r="O10" s="5">
        <v>530496.62377460802</v>
      </c>
      <c r="P10" s="5">
        <v>264073.15203311801</v>
      </c>
      <c r="Q10" s="2">
        <f>P10/O10</f>
        <v>0.49778479296281952</v>
      </c>
    </row>
    <row r="24" spans="1:2" x14ac:dyDescent="0.25">
      <c r="A24" t="s">
        <v>9</v>
      </c>
      <c r="B24" t="s">
        <v>30</v>
      </c>
    </row>
    <row r="25" spans="1:2" x14ac:dyDescent="0.25">
      <c r="A25" t="s">
        <v>1</v>
      </c>
      <c r="B25" t="s">
        <v>31</v>
      </c>
    </row>
    <row r="26" spans="1:2" x14ac:dyDescent="0.25">
      <c r="A26" t="s">
        <v>1</v>
      </c>
      <c r="B26" t="s">
        <v>32</v>
      </c>
    </row>
    <row r="27" spans="1:2" x14ac:dyDescent="0.25">
      <c r="A27" t="s">
        <v>1</v>
      </c>
      <c r="B27" t="s">
        <v>33</v>
      </c>
    </row>
    <row r="28" spans="1:2" x14ac:dyDescent="0.25">
      <c r="A28" t="s">
        <v>1</v>
      </c>
      <c r="B28" t="s">
        <v>34</v>
      </c>
    </row>
    <row r="29" spans="1:2" x14ac:dyDescent="0.25">
      <c r="A29" t="s">
        <v>1</v>
      </c>
      <c r="B29" t="s">
        <v>35</v>
      </c>
    </row>
    <row r="30" spans="1:2" x14ac:dyDescent="0.25">
      <c r="A30" t="s">
        <v>1</v>
      </c>
      <c r="B30" t="s">
        <v>36</v>
      </c>
    </row>
    <row r="31" spans="1:2" x14ac:dyDescent="0.25">
      <c r="A31" t="s">
        <v>0</v>
      </c>
      <c r="B31" t="s">
        <v>31</v>
      </c>
    </row>
    <row r="32" spans="1:2" x14ac:dyDescent="0.25">
      <c r="A32" t="s">
        <v>0</v>
      </c>
      <c r="B32" t="s">
        <v>32</v>
      </c>
    </row>
    <row r="33" spans="1:2" x14ac:dyDescent="0.25">
      <c r="A33" t="s">
        <v>0</v>
      </c>
      <c r="B33" t="s">
        <v>33</v>
      </c>
    </row>
    <row r="34" spans="1:2" x14ac:dyDescent="0.25">
      <c r="A34" t="s">
        <v>0</v>
      </c>
      <c r="B34" t="s">
        <v>34</v>
      </c>
    </row>
    <row r="35" spans="1:2" x14ac:dyDescent="0.25">
      <c r="A35" t="s">
        <v>0</v>
      </c>
      <c r="B35" t="s">
        <v>35</v>
      </c>
    </row>
    <row r="36" spans="1:2" x14ac:dyDescent="0.25">
      <c r="A36" t="s">
        <v>0</v>
      </c>
      <c r="B36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D1" workbookViewId="0">
      <selection activeCell="E12" sqref="E12"/>
    </sheetView>
  </sheetViews>
  <sheetFormatPr defaultRowHeight="15" x14ac:dyDescent="0.25"/>
  <cols>
    <col min="2" max="2" width="9.140625" style="7"/>
    <col min="6" max="6" width="13.140625" customWidth="1"/>
    <col min="7" max="7" width="16.28515625" customWidth="1"/>
    <col min="8" max="8" width="8.140625" customWidth="1"/>
    <col min="9" max="9" width="11.28515625" customWidth="1"/>
    <col min="10" max="10" width="11.28515625" bestFit="1" customWidth="1"/>
  </cols>
  <sheetData>
    <row r="1" spans="1:9" x14ac:dyDescent="0.25">
      <c r="A1" t="s">
        <v>9</v>
      </c>
      <c r="B1" s="7" t="s">
        <v>10</v>
      </c>
      <c r="C1" t="s">
        <v>11</v>
      </c>
    </row>
    <row r="2" spans="1:9" x14ac:dyDescent="0.25">
      <c r="A2" t="s">
        <v>0</v>
      </c>
      <c r="B2" s="7" t="s">
        <v>16</v>
      </c>
      <c r="C2">
        <v>4687</v>
      </c>
    </row>
    <row r="3" spans="1:9" x14ac:dyDescent="0.25">
      <c r="A3" t="s">
        <v>1</v>
      </c>
      <c r="B3" s="7" t="s">
        <v>16</v>
      </c>
      <c r="C3">
        <v>2850</v>
      </c>
      <c r="F3" s="8" t="s">
        <v>28</v>
      </c>
      <c r="G3" s="8" t="s">
        <v>29</v>
      </c>
    </row>
    <row r="4" spans="1:9" x14ac:dyDescent="0.25">
      <c r="A4" t="s">
        <v>0</v>
      </c>
      <c r="B4" s="7" t="s">
        <v>17</v>
      </c>
      <c r="C4">
        <v>440</v>
      </c>
      <c r="F4" s="8" t="s">
        <v>26</v>
      </c>
      <c r="G4" t="s">
        <v>1</v>
      </c>
      <c r="H4" t="s">
        <v>0</v>
      </c>
      <c r="I4" t="s">
        <v>27</v>
      </c>
    </row>
    <row r="5" spans="1:9" x14ac:dyDescent="0.25">
      <c r="A5" t="s">
        <v>1</v>
      </c>
      <c r="B5" s="7" t="s">
        <v>17</v>
      </c>
      <c r="C5">
        <v>262</v>
      </c>
      <c r="F5" s="9" t="s">
        <v>16</v>
      </c>
      <c r="G5" s="10">
        <v>0.50149568889670948</v>
      </c>
      <c r="H5" s="10">
        <v>0.47792393188538801</v>
      </c>
      <c r="I5" s="10">
        <v>0.48657198192382184</v>
      </c>
    </row>
    <row r="6" spans="1:9" x14ac:dyDescent="0.25">
      <c r="A6" t="s">
        <v>0</v>
      </c>
      <c r="B6" s="7" t="s">
        <v>12</v>
      </c>
      <c r="C6">
        <v>173</v>
      </c>
      <c r="F6" s="9" t="s">
        <v>18</v>
      </c>
      <c r="G6" s="10">
        <v>0.15731127925391519</v>
      </c>
      <c r="H6" s="10">
        <v>0.16834913837055165</v>
      </c>
      <c r="I6" s="10">
        <v>0.16429954809554551</v>
      </c>
    </row>
    <row r="7" spans="1:9" x14ac:dyDescent="0.25">
      <c r="A7" t="s">
        <v>1</v>
      </c>
      <c r="B7" s="7" t="s">
        <v>12</v>
      </c>
      <c r="C7">
        <v>118</v>
      </c>
      <c r="F7" s="9" t="s">
        <v>19</v>
      </c>
      <c r="G7" s="10">
        <v>8.1998944219602327E-2</v>
      </c>
      <c r="H7" s="10">
        <v>8.9833792189252581E-2</v>
      </c>
      <c r="I7" s="10">
        <v>8.6959328599096192E-2</v>
      </c>
    </row>
    <row r="8" spans="1:9" x14ac:dyDescent="0.25">
      <c r="A8" t="s">
        <v>1</v>
      </c>
      <c r="B8" s="7" t="s">
        <v>18</v>
      </c>
      <c r="C8">
        <v>894</v>
      </c>
      <c r="F8" s="9" t="s">
        <v>20</v>
      </c>
      <c r="G8" s="10">
        <v>5.155727608657399E-2</v>
      </c>
      <c r="H8" s="10">
        <v>5.2717446721729379E-2</v>
      </c>
      <c r="I8" s="10">
        <v>5.2291801162040026E-2</v>
      </c>
    </row>
    <row r="9" spans="1:9" x14ac:dyDescent="0.25">
      <c r="A9" t="s">
        <v>0</v>
      </c>
      <c r="B9" s="7" t="s">
        <v>18</v>
      </c>
      <c r="C9">
        <v>1651</v>
      </c>
      <c r="F9" s="9" t="s">
        <v>21</v>
      </c>
      <c r="G9" s="10">
        <v>3.800809431638219E-2</v>
      </c>
      <c r="H9" s="10">
        <v>3.7320281431630471E-2</v>
      </c>
      <c r="I9" s="10">
        <v>3.7572627501613942E-2</v>
      </c>
    </row>
    <row r="10" spans="1:9" x14ac:dyDescent="0.25">
      <c r="A10" t="s">
        <v>1</v>
      </c>
      <c r="B10" s="7" t="s">
        <v>13</v>
      </c>
      <c r="C10">
        <v>121</v>
      </c>
      <c r="F10" s="9" t="s">
        <v>22</v>
      </c>
      <c r="G10" s="10">
        <v>2.3755058947738869E-2</v>
      </c>
      <c r="H10" s="10">
        <v>2.9162842867339656E-2</v>
      </c>
      <c r="I10" s="10">
        <v>2.7178825048418336E-2</v>
      </c>
    </row>
    <row r="11" spans="1:9" x14ac:dyDescent="0.25">
      <c r="A11" t="s">
        <v>0</v>
      </c>
      <c r="B11" s="7" t="s">
        <v>13</v>
      </c>
      <c r="C11">
        <v>170</v>
      </c>
      <c r="F11" s="9" t="s">
        <v>23</v>
      </c>
      <c r="G11" s="10">
        <v>1.8476156959352456E-2</v>
      </c>
      <c r="H11" s="10">
        <v>2.1821148159477922E-2</v>
      </c>
      <c r="I11" s="10">
        <v>2.0593931568754036E-2</v>
      </c>
    </row>
    <row r="12" spans="1:9" x14ac:dyDescent="0.25">
      <c r="A12" t="s">
        <v>0</v>
      </c>
      <c r="B12" s="7" t="s">
        <v>19</v>
      </c>
      <c r="C12">
        <v>881</v>
      </c>
      <c r="F12" s="9" t="s">
        <v>24</v>
      </c>
      <c r="G12" s="10">
        <v>1.4428998768256202E-2</v>
      </c>
      <c r="H12" s="10">
        <v>1.6212909146527989E-2</v>
      </c>
      <c r="I12" s="10">
        <v>1.5558424790187217E-2</v>
      </c>
    </row>
    <row r="13" spans="1:9" x14ac:dyDescent="0.25">
      <c r="A13" t="s">
        <v>1</v>
      </c>
      <c r="B13" s="7" t="s">
        <v>19</v>
      </c>
      <c r="C13">
        <v>466</v>
      </c>
      <c r="F13" s="9" t="s">
        <v>25</v>
      </c>
      <c r="G13" s="10">
        <v>1.3373218370578919E-2</v>
      </c>
      <c r="H13" s="10">
        <v>1.2542061792597125E-2</v>
      </c>
      <c r="I13" s="10">
        <v>1.2846998063266623E-2</v>
      </c>
    </row>
    <row r="14" spans="1:9" x14ac:dyDescent="0.25">
      <c r="A14" t="s">
        <v>0</v>
      </c>
      <c r="B14" s="7" t="s">
        <v>14</v>
      </c>
      <c r="C14">
        <v>74</v>
      </c>
      <c r="F14" s="9" t="s">
        <v>17</v>
      </c>
      <c r="G14" s="10">
        <v>4.6102410698574695E-2</v>
      </c>
      <c r="H14" s="10">
        <v>4.486591210359947E-2</v>
      </c>
      <c r="I14" s="10">
        <v>4.5319561007101355E-2</v>
      </c>
    </row>
    <row r="15" spans="1:9" x14ac:dyDescent="0.25">
      <c r="A15" t="s">
        <v>1</v>
      </c>
      <c r="B15" s="7" t="s">
        <v>14</v>
      </c>
      <c r="C15">
        <v>32</v>
      </c>
      <c r="F15" s="9" t="s">
        <v>12</v>
      </c>
      <c r="G15" s="10">
        <v>2.0763681154319903E-2</v>
      </c>
      <c r="H15" s="10">
        <v>1.7640460895278882E-2</v>
      </c>
      <c r="I15" s="10">
        <v>1.8786313750806971E-2</v>
      </c>
    </row>
    <row r="16" spans="1:9" x14ac:dyDescent="0.25">
      <c r="A16" t="s">
        <v>1</v>
      </c>
      <c r="B16" s="7" t="s">
        <v>20</v>
      </c>
      <c r="C16">
        <v>293</v>
      </c>
      <c r="F16" s="9" t="s">
        <v>13</v>
      </c>
      <c r="G16" s="10">
        <v>2.1291571353158543E-2</v>
      </c>
      <c r="H16" s="10">
        <v>1.7334556949117976E-2</v>
      </c>
      <c r="I16" s="10">
        <v>1.8786313750806971E-2</v>
      </c>
    </row>
    <row r="17" spans="1:10" x14ac:dyDescent="0.25">
      <c r="A17" t="s">
        <v>0</v>
      </c>
      <c r="B17" s="7" t="s">
        <v>20</v>
      </c>
      <c r="C17">
        <v>517</v>
      </c>
      <c r="F17" s="9" t="s">
        <v>14</v>
      </c>
      <c r="G17" s="10">
        <v>5.6308287876121769E-3</v>
      </c>
      <c r="H17" s="10">
        <v>7.5456306719690015E-3</v>
      </c>
      <c r="I17" s="10">
        <v>6.8431245965138799E-3</v>
      </c>
    </row>
    <row r="18" spans="1:10" x14ac:dyDescent="0.25">
      <c r="A18" t="s">
        <v>1</v>
      </c>
      <c r="B18" s="7" t="s">
        <v>15</v>
      </c>
      <c r="C18">
        <v>33</v>
      </c>
      <c r="F18" s="9" t="s">
        <v>15</v>
      </c>
      <c r="G18" s="10">
        <v>5.8067921872250574E-3</v>
      </c>
      <c r="H18" s="10">
        <v>6.7298868155399203E-3</v>
      </c>
      <c r="I18" s="10">
        <v>6.3912201420271144E-3</v>
      </c>
    </row>
    <row r="19" spans="1:10" x14ac:dyDescent="0.25">
      <c r="A19" t="s">
        <v>0</v>
      </c>
      <c r="B19" s="7" t="s">
        <v>15</v>
      </c>
      <c r="C19">
        <v>66</v>
      </c>
      <c r="F19" s="9" t="s">
        <v>27</v>
      </c>
      <c r="G19" s="11">
        <v>1</v>
      </c>
      <c r="H19" s="11">
        <v>1</v>
      </c>
      <c r="I19" s="11">
        <v>1</v>
      </c>
    </row>
    <row r="20" spans="1:10" x14ac:dyDescent="0.25">
      <c r="A20" t="s">
        <v>0</v>
      </c>
      <c r="B20" s="7" t="s">
        <v>21</v>
      </c>
      <c r="C20">
        <v>366</v>
      </c>
    </row>
    <row r="21" spans="1:10" x14ac:dyDescent="0.25">
      <c r="A21" t="s">
        <v>1</v>
      </c>
      <c r="B21" s="7" t="s">
        <v>21</v>
      </c>
      <c r="C21">
        <v>216</v>
      </c>
    </row>
    <row r="22" spans="1:10" x14ac:dyDescent="0.25">
      <c r="A22" t="s">
        <v>1</v>
      </c>
      <c r="B22" s="7" t="s">
        <v>22</v>
      </c>
      <c r="C22">
        <v>135</v>
      </c>
    </row>
    <row r="23" spans="1:10" x14ac:dyDescent="0.25">
      <c r="A23" t="s">
        <v>0</v>
      </c>
      <c r="B23" s="7" t="s">
        <v>22</v>
      </c>
      <c r="C23">
        <v>286</v>
      </c>
    </row>
    <row r="24" spans="1:10" x14ac:dyDescent="0.25">
      <c r="A24" t="s">
        <v>0</v>
      </c>
      <c r="B24" s="7" t="s">
        <v>23</v>
      </c>
      <c r="C24">
        <v>214</v>
      </c>
      <c r="F24" t="s">
        <v>9</v>
      </c>
      <c r="G24" t="s">
        <v>37</v>
      </c>
      <c r="H24" t="s">
        <v>11</v>
      </c>
    </row>
    <row r="25" spans="1:10" x14ac:dyDescent="0.25">
      <c r="A25" t="s">
        <v>1</v>
      </c>
      <c r="B25" s="7" t="s">
        <v>23</v>
      </c>
      <c r="C25">
        <v>105</v>
      </c>
      <c r="F25" t="s">
        <v>1</v>
      </c>
      <c r="G25">
        <v>0</v>
      </c>
      <c r="H25">
        <v>5229</v>
      </c>
      <c r="I25" s="2"/>
      <c r="J25" s="2"/>
    </row>
    <row r="26" spans="1:10" x14ac:dyDescent="0.25">
      <c r="A26" t="s">
        <v>0</v>
      </c>
      <c r="B26" s="7" t="s">
        <v>24</v>
      </c>
      <c r="C26">
        <v>159</v>
      </c>
      <c r="F26" t="s">
        <v>1</v>
      </c>
      <c r="G26">
        <v>1</v>
      </c>
      <c r="H26">
        <v>5289</v>
      </c>
      <c r="I26">
        <f>H26+H25</f>
        <v>10518</v>
      </c>
      <c r="J26" s="12">
        <f>H26/$I$26</f>
        <v>0.50285225328009131</v>
      </c>
    </row>
    <row r="27" spans="1:10" x14ac:dyDescent="0.25">
      <c r="G27">
        <v>0</v>
      </c>
      <c r="H27">
        <v>8790</v>
      </c>
    </row>
    <row r="28" spans="1:10" x14ac:dyDescent="0.25">
      <c r="A28" t="s">
        <v>1</v>
      </c>
      <c r="B28" s="7" t="s">
        <v>24</v>
      </c>
      <c r="C28">
        <v>82</v>
      </c>
      <c r="F28" t="s">
        <v>0</v>
      </c>
      <c r="G28">
        <v>1</v>
      </c>
      <c r="H28">
        <v>10333</v>
      </c>
      <c r="I28">
        <f>H28+H27</f>
        <v>19123</v>
      </c>
      <c r="J28" s="12">
        <f>H28/$I$28</f>
        <v>0.54034408827066882</v>
      </c>
    </row>
    <row r="29" spans="1:10" x14ac:dyDescent="0.25">
      <c r="A29" t="s">
        <v>0</v>
      </c>
      <c r="B29" s="7" t="s">
        <v>25</v>
      </c>
      <c r="C29">
        <v>123</v>
      </c>
    </row>
    <row r="30" spans="1:10" x14ac:dyDescent="0.25">
      <c r="A30" t="s">
        <v>1</v>
      </c>
      <c r="B30" s="7" t="s">
        <v>25</v>
      </c>
      <c r="C30">
        <v>76</v>
      </c>
      <c r="G30" t="s">
        <v>41</v>
      </c>
    </row>
    <row r="31" spans="1:10" x14ac:dyDescent="0.25">
      <c r="F31" t="s">
        <v>1</v>
      </c>
      <c r="G31" s="10">
        <f>J26</f>
        <v>0.50285225328009131</v>
      </c>
    </row>
    <row r="32" spans="1:10" x14ac:dyDescent="0.25">
      <c r="F32" t="s">
        <v>0</v>
      </c>
      <c r="G32" s="10">
        <f>J28</f>
        <v>0.54034408827066882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L4" sqref="L4"/>
    </sheetView>
  </sheetViews>
  <sheetFormatPr defaultRowHeight="15" x14ac:dyDescent="0.25"/>
  <cols>
    <col min="1" max="1" width="15.7109375" bestFit="1" customWidth="1"/>
    <col min="3" max="3" width="10.5703125" bestFit="1" customWidth="1"/>
  </cols>
  <sheetData>
    <row r="1" spans="1:10" s="4" customFormat="1" x14ac:dyDescent="0.25">
      <c r="A1" s="4" t="s">
        <v>9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</row>
    <row r="2" spans="1:10" x14ac:dyDescent="0.25">
      <c r="A2" t="s">
        <v>1</v>
      </c>
      <c r="B2" s="1">
        <v>21</v>
      </c>
      <c r="C2" s="1">
        <v>33.417255333881698</v>
      </c>
      <c r="D2" s="1">
        <v>38.799127863519203</v>
      </c>
      <c r="E2" s="1">
        <v>41.930330348584803</v>
      </c>
      <c r="F2" s="1">
        <v>42</v>
      </c>
      <c r="G2" s="1">
        <v>58.02</v>
      </c>
      <c r="H2" s="1">
        <v>78.113101942673694</v>
      </c>
      <c r="I2" s="1">
        <v>105</v>
      </c>
      <c r="J2" s="1">
        <v>168</v>
      </c>
    </row>
    <row r="3" spans="1:10" x14ac:dyDescent="0.25">
      <c r="A3" t="s">
        <v>0</v>
      </c>
      <c r="B3" s="1">
        <v>20.992999999999999</v>
      </c>
      <c r="C3" s="1">
        <v>41.993000000000002</v>
      </c>
      <c r="D3" s="1">
        <v>41.993000000000002</v>
      </c>
      <c r="E3" s="1">
        <v>41.993000000000002</v>
      </c>
      <c r="F3" s="1">
        <v>41.993000000000002</v>
      </c>
      <c r="G3" s="1">
        <v>61.122999999999998</v>
      </c>
      <c r="H3" s="1">
        <v>83.986000000000004</v>
      </c>
      <c r="I3" s="1">
        <v>119.443</v>
      </c>
      <c r="J3" s="1">
        <v>188.965</v>
      </c>
    </row>
    <row r="4" spans="1:10" x14ac:dyDescent="0.25">
      <c r="B4" s="1"/>
      <c r="C4" s="1"/>
      <c r="D4" s="1"/>
      <c r="E4" s="1"/>
      <c r="F4" s="1"/>
      <c r="G4" s="1"/>
      <c r="H4" s="1"/>
      <c r="I4" s="1"/>
      <c r="J4" s="1"/>
    </row>
    <row r="13" spans="1:10" x14ac:dyDescent="0.25">
      <c r="C13" s="15"/>
    </row>
    <row r="14" spans="1:10" x14ac:dyDescent="0.25">
      <c r="C14" s="16"/>
    </row>
    <row r="15" spans="1:10" x14ac:dyDescent="0.25">
      <c r="C15" s="16"/>
    </row>
    <row r="16" spans="1:10" x14ac:dyDescent="0.25">
      <c r="C16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4.7109375" bestFit="1" customWidth="1"/>
    <col min="4" max="4" width="15" customWidth="1"/>
  </cols>
  <sheetData>
    <row r="1" spans="1:4" ht="31.5" customHeight="1" x14ac:dyDescent="0.25">
      <c r="A1" s="18" t="s">
        <v>55</v>
      </c>
      <c r="B1" s="18" t="s">
        <v>41</v>
      </c>
      <c r="C1" s="18" t="s">
        <v>56</v>
      </c>
      <c r="D1" s="18" t="s">
        <v>57</v>
      </c>
    </row>
    <row r="2" spans="1:4" x14ac:dyDescent="0.25">
      <c r="A2" s="4">
        <v>2</v>
      </c>
      <c r="B2" s="17">
        <v>0.72</v>
      </c>
      <c r="C2" s="4">
        <v>133</v>
      </c>
      <c r="D2" s="4">
        <v>117</v>
      </c>
    </row>
    <row r="3" spans="1:4" x14ac:dyDescent="0.25">
      <c r="A3" s="4">
        <v>3</v>
      </c>
      <c r="B3" s="17">
        <v>0.56000000000000005</v>
      </c>
      <c r="C3" s="4">
        <v>131</v>
      </c>
      <c r="D3" s="4">
        <v>99</v>
      </c>
    </row>
    <row r="4" spans="1:4" x14ac:dyDescent="0.25">
      <c r="A4" s="4">
        <v>4</v>
      </c>
      <c r="B4" s="17">
        <v>0.85</v>
      </c>
      <c r="C4" s="4">
        <v>386</v>
      </c>
      <c r="D4" s="4">
        <v>217</v>
      </c>
    </row>
    <row r="5" spans="1:4" x14ac:dyDescent="0.25">
      <c r="A5" s="4">
        <v>6</v>
      </c>
      <c r="B5" s="17">
        <v>0.72</v>
      </c>
      <c r="C5" s="4">
        <v>123</v>
      </c>
      <c r="D5" s="4">
        <v>88</v>
      </c>
    </row>
    <row r="6" spans="1:4" x14ac:dyDescent="0.25">
      <c r="A6" s="4">
        <v>7</v>
      </c>
      <c r="B6" s="17">
        <v>0.38</v>
      </c>
      <c r="C6" s="4"/>
      <c r="D6" s="4">
        <v>40</v>
      </c>
    </row>
    <row r="7" spans="1:4" x14ac:dyDescent="0.25">
      <c r="A7" s="4">
        <v>9</v>
      </c>
      <c r="B7" s="17">
        <v>0.43</v>
      </c>
      <c r="C7" s="4">
        <v>69</v>
      </c>
      <c r="D7" s="4">
        <v>57</v>
      </c>
    </row>
    <row r="8" spans="1:4" x14ac:dyDescent="0.25">
      <c r="A8" s="4">
        <v>10</v>
      </c>
      <c r="B8" s="17">
        <v>0.66</v>
      </c>
      <c r="C8" s="4">
        <v>53</v>
      </c>
      <c r="D8" s="4">
        <v>44</v>
      </c>
    </row>
    <row r="9" spans="1:4" x14ac:dyDescent="0.25">
      <c r="A9" s="4">
        <v>14</v>
      </c>
      <c r="B9" s="17">
        <v>0.3</v>
      </c>
      <c r="C9" s="4"/>
      <c r="D9" s="4">
        <v>33</v>
      </c>
    </row>
    <row r="10" spans="1:4" x14ac:dyDescent="0.25">
      <c r="A10" s="4">
        <v>16</v>
      </c>
      <c r="B10" s="17">
        <v>0</v>
      </c>
      <c r="C10" s="4"/>
      <c r="D10" s="4"/>
    </row>
    <row r="11" spans="1:4" x14ac:dyDescent="0.25">
      <c r="A11" s="4">
        <v>18</v>
      </c>
      <c r="B11" s="17">
        <v>0.54</v>
      </c>
      <c r="C11" s="4">
        <v>81</v>
      </c>
      <c r="D11" s="4">
        <v>71</v>
      </c>
    </row>
  </sheetData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22" workbookViewId="0">
      <selection activeCell="G35" sqref="G35"/>
    </sheetView>
  </sheetViews>
  <sheetFormatPr defaultRowHeight="15" x14ac:dyDescent="0.25"/>
  <cols>
    <col min="1" max="1" width="20.140625" bestFit="1" customWidth="1"/>
    <col min="2" max="9" width="12.7109375" bestFit="1" customWidth="1"/>
  </cols>
  <sheetData>
    <row r="1" spans="1:13" x14ac:dyDescent="0.25">
      <c r="B1" t="s">
        <v>58</v>
      </c>
      <c r="C1" t="s">
        <v>58</v>
      </c>
      <c r="D1" t="s">
        <v>58</v>
      </c>
      <c r="E1" t="s">
        <v>58</v>
      </c>
      <c r="F1" t="s">
        <v>58</v>
      </c>
      <c r="G1" t="s">
        <v>58</v>
      </c>
      <c r="H1" t="s">
        <v>58</v>
      </c>
      <c r="I1" t="s">
        <v>58</v>
      </c>
      <c r="J1" t="s">
        <v>58</v>
      </c>
      <c r="K1" t="s">
        <v>58</v>
      </c>
      <c r="L1" t="s">
        <v>58</v>
      </c>
      <c r="M1" t="s">
        <v>58</v>
      </c>
    </row>
    <row r="2" spans="1:13" x14ac:dyDescent="0.25">
      <c r="B2" t="s">
        <v>59</v>
      </c>
      <c r="C2" t="s">
        <v>59</v>
      </c>
      <c r="D2" t="s">
        <v>59</v>
      </c>
      <c r="E2" t="s">
        <v>59</v>
      </c>
      <c r="F2" t="s">
        <v>60</v>
      </c>
      <c r="G2" t="s">
        <v>60</v>
      </c>
      <c r="H2" t="s">
        <v>60</v>
      </c>
      <c r="I2" t="s">
        <v>60</v>
      </c>
      <c r="J2" t="s">
        <v>54</v>
      </c>
      <c r="K2" t="s">
        <v>54</v>
      </c>
      <c r="L2" t="s">
        <v>54</v>
      </c>
      <c r="M2" t="s">
        <v>54</v>
      </c>
    </row>
    <row r="3" spans="1:13" x14ac:dyDescent="0.25">
      <c r="A3" t="s">
        <v>61</v>
      </c>
      <c r="B3">
        <v>10</v>
      </c>
      <c r="C3">
        <v>11</v>
      </c>
      <c r="D3">
        <v>12</v>
      </c>
      <c r="E3">
        <v>1</v>
      </c>
      <c r="F3">
        <v>10</v>
      </c>
      <c r="G3">
        <v>11</v>
      </c>
      <c r="H3">
        <v>12</v>
      </c>
      <c r="I3">
        <v>1</v>
      </c>
      <c r="J3">
        <v>10</v>
      </c>
      <c r="K3">
        <v>11</v>
      </c>
      <c r="L3">
        <v>12</v>
      </c>
      <c r="M3">
        <v>1</v>
      </c>
    </row>
    <row r="4" spans="1:13" x14ac:dyDescent="0.25">
      <c r="A4" t="s">
        <v>53</v>
      </c>
      <c r="B4" s="19">
        <v>3337</v>
      </c>
      <c r="C4" s="19">
        <v>3248</v>
      </c>
      <c r="D4" s="19">
        <v>4773</v>
      </c>
      <c r="E4" s="19">
        <v>13252</v>
      </c>
      <c r="F4" s="19">
        <v>3949</v>
      </c>
      <c r="G4" s="19">
        <v>4025</v>
      </c>
      <c r="H4" s="19">
        <v>3429</v>
      </c>
      <c r="I4" s="19">
        <v>9686</v>
      </c>
      <c r="J4" s="11">
        <v>0.64</v>
      </c>
      <c r="K4" s="11">
        <v>0.69</v>
      </c>
      <c r="L4" s="11">
        <v>0.67</v>
      </c>
      <c r="M4" s="11">
        <v>0.6</v>
      </c>
    </row>
    <row r="5" spans="1:13" x14ac:dyDescent="0.25">
      <c r="A5" t="s">
        <v>50</v>
      </c>
      <c r="B5" s="19">
        <v>7079</v>
      </c>
      <c r="C5" s="19">
        <v>9974</v>
      </c>
      <c r="D5" s="19">
        <v>7666</v>
      </c>
      <c r="E5" s="19">
        <v>18109</v>
      </c>
      <c r="F5" s="19">
        <v>9668</v>
      </c>
      <c r="G5" s="19">
        <v>11660</v>
      </c>
      <c r="H5" s="19">
        <v>9488</v>
      </c>
      <c r="I5" s="19">
        <v>28381</v>
      </c>
      <c r="J5" s="11">
        <v>0.54</v>
      </c>
      <c r="K5" s="11">
        <v>0.42</v>
      </c>
      <c r="L5" s="11">
        <v>0.5</v>
      </c>
      <c r="M5" s="11">
        <v>0.4</v>
      </c>
    </row>
    <row r="6" spans="1:13" x14ac:dyDescent="0.25">
      <c r="A6" t="s">
        <v>51</v>
      </c>
      <c r="B6" s="19">
        <v>7587</v>
      </c>
      <c r="C6" s="19">
        <v>13175</v>
      </c>
      <c r="D6" s="19">
        <v>6750</v>
      </c>
      <c r="E6" s="19">
        <v>27482</v>
      </c>
      <c r="F6" s="19">
        <v>16540</v>
      </c>
      <c r="G6" s="19">
        <v>27096</v>
      </c>
      <c r="H6" s="19">
        <v>16324</v>
      </c>
      <c r="I6" s="19">
        <v>55940</v>
      </c>
      <c r="J6" s="11">
        <v>0.97</v>
      </c>
      <c r="K6" s="11">
        <v>0.7</v>
      </c>
      <c r="L6" s="11">
        <v>0.43</v>
      </c>
      <c r="M6" s="11">
        <v>0.41</v>
      </c>
    </row>
    <row r="7" spans="1:13" x14ac:dyDescent="0.25">
      <c r="A7" t="s">
        <v>44</v>
      </c>
      <c r="B7" s="19">
        <v>991</v>
      </c>
      <c r="C7" s="19">
        <v>3398</v>
      </c>
      <c r="D7" s="19">
        <v>3201</v>
      </c>
      <c r="E7" s="19">
        <v>12763</v>
      </c>
      <c r="F7" s="19">
        <v>1194</v>
      </c>
      <c r="G7" s="19">
        <v>2192</v>
      </c>
      <c r="H7" s="19">
        <v>3378</v>
      </c>
      <c r="I7" s="19">
        <v>12582</v>
      </c>
      <c r="J7" s="11">
        <v>0.56000000000000005</v>
      </c>
      <c r="K7" s="11">
        <v>0.56999999999999995</v>
      </c>
      <c r="L7" s="11">
        <v>0.49</v>
      </c>
      <c r="M7" s="11">
        <v>0.51</v>
      </c>
    </row>
    <row r="8" spans="1:13" x14ac:dyDescent="0.25">
      <c r="A8" t="s">
        <v>43</v>
      </c>
      <c r="B8" s="19">
        <v>5213</v>
      </c>
      <c r="C8" s="19">
        <v>3093</v>
      </c>
      <c r="D8" s="19">
        <v>1372</v>
      </c>
      <c r="E8" s="19">
        <v>12087</v>
      </c>
      <c r="F8" s="19">
        <v>10412</v>
      </c>
      <c r="G8" s="19">
        <v>5807</v>
      </c>
      <c r="H8" s="19">
        <v>3294</v>
      </c>
      <c r="I8" s="19">
        <v>23663</v>
      </c>
      <c r="J8" s="11">
        <v>0.47</v>
      </c>
      <c r="K8" s="11">
        <v>0.56999999999999995</v>
      </c>
      <c r="L8" s="11">
        <v>0.44</v>
      </c>
      <c r="M8" s="11">
        <v>0.45</v>
      </c>
    </row>
    <row r="9" spans="1:13" x14ac:dyDescent="0.25">
      <c r="A9" t="s">
        <v>49</v>
      </c>
      <c r="B9" s="19">
        <v>2008</v>
      </c>
      <c r="C9" s="19">
        <v>1011</v>
      </c>
      <c r="D9" s="19">
        <v>900</v>
      </c>
      <c r="E9" s="19">
        <v>6595</v>
      </c>
      <c r="F9" s="19">
        <v>5059</v>
      </c>
      <c r="G9" s="19">
        <v>1833</v>
      </c>
      <c r="H9" s="19">
        <v>2313</v>
      </c>
      <c r="I9" s="19">
        <v>18689</v>
      </c>
    </row>
    <row r="10" spans="1:13" x14ac:dyDescent="0.25">
      <c r="A10" t="s">
        <v>52</v>
      </c>
      <c r="B10" s="19">
        <v>3234</v>
      </c>
      <c r="C10" s="19">
        <v>3411</v>
      </c>
      <c r="D10" s="19">
        <v>3266</v>
      </c>
      <c r="E10" s="19">
        <v>15546</v>
      </c>
      <c r="F10" s="19">
        <v>4999</v>
      </c>
      <c r="G10" s="19">
        <v>5713</v>
      </c>
      <c r="H10" s="19">
        <v>7787</v>
      </c>
      <c r="I10" s="19">
        <v>25539</v>
      </c>
    </row>
    <row r="11" spans="1:13" x14ac:dyDescent="0.25">
      <c r="A11" t="s">
        <v>48</v>
      </c>
      <c r="B11" s="19">
        <v>176</v>
      </c>
      <c r="C11" s="19">
        <v>247</v>
      </c>
      <c r="D11" s="19">
        <v>1762</v>
      </c>
      <c r="E11" s="19">
        <v>27169</v>
      </c>
      <c r="F11" s="19">
        <v>40</v>
      </c>
      <c r="G11" s="19">
        <v>31</v>
      </c>
      <c r="H11" s="19">
        <v>3040</v>
      </c>
      <c r="I11" s="19">
        <v>57036</v>
      </c>
    </row>
    <row r="12" spans="1:13" x14ac:dyDescent="0.25">
      <c r="A12" t="s">
        <v>46</v>
      </c>
      <c r="B12" s="19">
        <v>6537</v>
      </c>
      <c r="C12" s="19">
        <v>14523</v>
      </c>
      <c r="D12" s="19">
        <v>4001</v>
      </c>
      <c r="E12" s="19">
        <v>25133</v>
      </c>
      <c r="F12" s="19">
        <v>7070</v>
      </c>
      <c r="G12" s="19">
        <v>17505</v>
      </c>
      <c r="H12" s="19">
        <v>5448</v>
      </c>
      <c r="I12" s="19">
        <v>27825</v>
      </c>
    </row>
    <row r="13" spans="1:13" x14ac:dyDescent="0.25">
      <c r="A13" t="s">
        <v>47</v>
      </c>
      <c r="B13" s="19">
        <v>3202</v>
      </c>
      <c r="C13" s="19">
        <v>2497</v>
      </c>
      <c r="D13" s="19">
        <v>2216</v>
      </c>
      <c r="E13" s="19">
        <v>12074</v>
      </c>
      <c r="F13" s="19">
        <v>5344</v>
      </c>
      <c r="G13" s="19">
        <v>4721</v>
      </c>
      <c r="H13" s="19">
        <v>5213</v>
      </c>
      <c r="I13" s="19">
        <v>21703</v>
      </c>
    </row>
    <row r="14" spans="1:13" x14ac:dyDescent="0.25">
      <c r="A14" t="s">
        <v>45</v>
      </c>
      <c r="B14" s="19">
        <v>41289</v>
      </c>
      <c r="C14" s="19">
        <v>48463</v>
      </c>
      <c r="D14" s="19">
        <v>53050</v>
      </c>
      <c r="E14" s="19">
        <v>119566</v>
      </c>
      <c r="F14" s="19">
        <v>72986</v>
      </c>
      <c r="G14" s="19">
        <v>79470</v>
      </c>
      <c r="H14" s="19">
        <v>108060</v>
      </c>
      <c r="I14" s="19">
        <v>274582</v>
      </c>
    </row>
    <row r="15" spans="1:13" x14ac:dyDescent="0.25">
      <c r="B15" s="19"/>
      <c r="C15" s="19"/>
      <c r="D15" s="19"/>
      <c r="E15" s="19"/>
      <c r="F15" s="19"/>
      <c r="G15" s="19"/>
      <c r="H15" s="19"/>
      <c r="I15" s="19"/>
    </row>
    <row r="16" spans="1:13" x14ac:dyDescent="0.25">
      <c r="B16" s="19"/>
      <c r="C16" s="19"/>
      <c r="D16" s="19"/>
      <c r="E16" s="19"/>
      <c r="F16" s="19"/>
      <c r="G16" s="19"/>
      <c r="H16" s="19"/>
      <c r="I16" s="19"/>
    </row>
    <row r="17" spans="1:13" x14ac:dyDescent="0.25">
      <c r="I17">
        <f>I9/H9</f>
        <v>8.0799827064418501</v>
      </c>
    </row>
    <row r="18" spans="1:13" x14ac:dyDescent="0.25">
      <c r="A18" t="s">
        <v>55</v>
      </c>
      <c r="B18">
        <v>10</v>
      </c>
      <c r="C18">
        <v>11</v>
      </c>
      <c r="D18">
        <v>12</v>
      </c>
      <c r="E18">
        <v>1</v>
      </c>
      <c r="F18">
        <v>10</v>
      </c>
      <c r="G18">
        <v>11</v>
      </c>
      <c r="H18">
        <v>12</v>
      </c>
      <c r="I18">
        <v>1</v>
      </c>
      <c r="J18">
        <v>10</v>
      </c>
      <c r="K18">
        <v>11</v>
      </c>
      <c r="L18">
        <v>12</v>
      </c>
      <c r="M18">
        <v>1</v>
      </c>
    </row>
    <row r="19" spans="1:13" x14ac:dyDescent="0.25">
      <c r="A19" t="s">
        <v>53</v>
      </c>
      <c r="B19" s="19">
        <f>B4</f>
        <v>3337</v>
      </c>
      <c r="C19" s="19">
        <f>B19+C4</f>
        <v>6585</v>
      </c>
      <c r="D19" s="19">
        <f>D4+C19</f>
        <v>11358</v>
      </c>
      <c r="E19" s="19">
        <f>E4+D19</f>
        <v>24610</v>
      </c>
      <c r="F19" s="19">
        <f>F4</f>
        <v>3949</v>
      </c>
      <c r="G19" s="19">
        <f>F19+G4</f>
        <v>7974</v>
      </c>
      <c r="H19" s="19">
        <f>H4+G19</f>
        <v>11403</v>
      </c>
      <c r="I19" s="19">
        <f>I4+H19</f>
        <v>21089</v>
      </c>
      <c r="J19" s="2">
        <f>B19/F19</f>
        <v>0.84502405672322112</v>
      </c>
      <c r="K19" s="2">
        <f t="shared" ref="K19:M23" si="0">C19/G19</f>
        <v>0.82580887885628296</v>
      </c>
      <c r="L19" s="2">
        <f t="shared" si="0"/>
        <v>0.99605367008681922</v>
      </c>
      <c r="M19" s="2">
        <f t="shared" si="0"/>
        <v>1.1669590781924226</v>
      </c>
    </row>
    <row r="20" spans="1:13" x14ac:dyDescent="0.25">
      <c r="A20" t="s">
        <v>50</v>
      </c>
      <c r="B20" s="19">
        <f t="shared" ref="B20:B22" si="1">B5</f>
        <v>7079</v>
      </c>
      <c r="C20" s="19">
        <f>B20+C5</f>
        <v>17053</v>
      </c>
      <c r="D20" s="19">
        <f t="shared" ref="D20:E20" si="2">D5+C20</f>
        <v>24719</v>
      </c>
      <c r="E20" s="19">
        <f t="shared" si="2"/>
        <v>42828</v>
      </c>
      <c r="F20" s="19">
        <f t="shared" ref="F20:F22" si="3">F5</f>
        <v>9668</v>
      </c>
      <c r="G20" s="19">
        <f>F20+G5</f>
        <v>21328</v>
      </c>
      <c r="H20" s="19">
        <f t="shared" ref="H20:I20" si="4">H5+G20</f>
        <v>30816</v>
      </c>
      <c r="I20" s="19">
        <f t="shared" si="4"/>
        <v>59197</v>
      </c>
      <c r="J20" s="2">
        <f t="shared" ref="J20:J24" si="5">B20/F20</f>
        <v>0.73220935043442281</v>
      </c>
      <c r="K20" s="2">
        <f t="shared" si="0"/>
        <v>0.7995592648162041</v>
      </c>
      <c r="L20" s="2">
        <f t="shared" si="0"/>
        <v>0.80214823468328145</v>
      </c>
      <c r="M20" s="2">
        <f t="shared" si="0"/>
        <v>0.72348260891599236</v>
      </c>
    </row>
    <row r="21" spans="1:13" x14ac:dyDescent="0.25">
      <c r="A21" t="s">
        <v>51</v>
      </c>
      <c r="B21" s="19">
        <f t="shared" si="1"/>
        <v>7587</v>
      </c>
      <c r="C21" s="19">
        <f>B21+C6</f>
        <v>20762</v>
      </c>
      <c r="D21" s="19">
        <f t="shared" ref="D21:E21" si="6">D6+C21</f>
        <v>27512</v>
      </c>
      <c r="E21" s="19">
        <f t="shared" si="6"/>
        <v>54994</v>
      </c>
      <c r="F21" s="19">
        <f t="shared" si="3"/>
        <v>16540</v>
      </c>
      <c r="G21" s="19">
        <f>F21+G6</f>
        <v>43636</v>
      </c>
      <c r="H21" s="19">
        <f t="shared" ref="H21:I21" si="7">H6+G21</f>
        <v>59960</v>
      </c>
      <c r="I21" s="19">
        <f t="shared" si="7"/>
        <v>115900</v>
      </c>
      <c r="J21" s="2">
        <f t="shared" si="5"/>
        <v>0.45870616686819832</v>
      </c>
      <c r="K21" s="2">
        <f t="shared" si="0"/>
        <v>0.47579979833165276</v>
      </c>
      <c r="L21" s="2">
        <f t="shared" si="0"/>
        <v>0.45883922615076717</v>
      </c>
      <c r="M21" s="2">
        <f t="shared" si="0"/>
        <v>0.47449525452976704</v>
      </c>
    </row>
    <row r="22" spans="1:13" x14ac:dyDescent="0.25">
      <c r="A22" t="s">
        <v>44</v>
      </c>
      <c r="B22" s="19">
        <f t="shared" si="1"/>
        <v>991</v>
      </c>
      <c r="C22" s="19">
        <f>B22+C7</f>
        <v>4389</v>
      </c>
      <c r="D22" s="19">
        <f t="shared" ref="D22:E22" si="8">D7+C22</f>
        <v>7590</v>
      </c>
      <c r="E22" s="19">
        <f t="shared" si="8"/>
        <v>20353</v>
      </c>
      <c r="F22" s="19">
        <f t="shared" si="3"/>
        <v>1194</v>
      </c>
      <c r="G22" s="19">
        <f>F22+G7</f>
        <v>3386</v>
      </c>
      <c r="H22" s="19">
        <f t="shared" ref="H22:I22" si="9">H7+G22</f>
        <v>6764</v>
      </c>
      <c r="I22" s="19">
        <f t="shared" si="9"/>
        <v>19346</v>
      </c>
      <c r="J22" s="2">
        <f t="shared" si="5"/>
        <v>0.82998324958123948</v>
      </c>
      <c r="K22" s="2">
        <f t="shared" si="0"/>
        <v>1.2962197282929711</v>
      </c>
      <c r="L22" s="2">
        <f t="shared" si="0"/>
        <v>1.1221170904790065</v>
      </c>
      <c r="M22" s="2">
        <f t="shared" si="0"/>
        <v>1.052052103794066</v>
      </c>
    </row>
    <row r="23" spans="1:13" x14ac:dyDescent="0.25">
      <c r="A23" t="s">
        <v>43</v>
      </c>
      <c r="B23" s="19">
        <f>B8</f>
        <v>5213</v>
      </c>
      <c r="C23" s="19">
        <f>B23+C8</f>
        <v>8306</v>
      </c>
      <c r="D23" s="19">
        <f t="shared" ref="D23:E23" si="10">D8+C23</f>
        <v>9678</v>
      </c>
      <c r="E23" s="19">
        <f t="shared" si="10"/>
        <v>21765</v>
      </c>
      <c r="F23" s="19">
        <f>F8</f>
        <v>10412</v>
      </c>
      <c r="G23" s="19">
        <f>F23+G8</f>
        <v>16219</v>
      </c>
      <c r="H23" s="19">
        <f t="shared" ref="H23:I23" si="11">H8+G23</f>
        <v>19513</v>
      </c>
      <c r="I23" s="19">
        <f t="shared" si="11"/>
        <v>43176</v>
      </c>
      <c r="J23" s="2">
        <f t="shared" si="5"/>
        <v>0.50067230119093353</v>
      </c>
      <c r="K23" s="2">
        <f t="shared" si="0"/>
        <v>0.51211542018620138</v>
      </c>
      <c r="L23" s="2">
        <f t="shared" si="0"/>
        <v>0.49597704094706091</v>
      </c>
      <c r="M23" s="2">
        <f t="shared" si="0"/>
        <v>0.5040994997220678</v>
      </c>
    </row>
    <row r="24" spans="1:13" x14ac:dyDescent="0.25">
      <c r="A24" t="s">
        <v>49</v>
      </c>
      <c r="B24" s="19">
        <f t="shared" ref="B24:B25" si="12">B9</f>
        <v>2008</v>
      </c>
      <c r="C24" s="19">
        <f t="shared" ref="C24:C25" si="13">B24+C9</f>
        <v>3019</v>
      </c>
      <c r="D24" s="19">
        <f t="shared" ref="D24:E24" si="14">D9+C24</f>
        <v>3919</v>
      </c>
      <c r="E24" s="19">
        <f t="shared" si="14"/>
        <v>10514</v>
      </c>
      <c r="F24" s="19">
        <f t="shared" ref="F24:F25" si="15">F9</f>
        <v>5059</v>
      </c>
      <c r="G24" s="19">
        <f t="shared" ref="G24:G25" si="16">F24+G9</f>
        <v>6892</v>
      </c>
      <c r="H24" s="19">
        <f t="shared" ref="H24:I24" si="17">H9+G24</f>
        <v>9205</v>
      </c>
      <c r="I24" s="19">
        <f t="shared" si="17"/>
        <v>27894</v>
      </c>
      <c r="J24" s="2">
        <f t="shared" si="5"/>
        <v>0.39691638663767542</v>
      </c>
      <c r="K24" s="2">
        <f t="shared" ref="K24:K28" si="18">C24/G24</f>
        <v>0.43804410911201391</v>
      </c>
      <c r="L24" s="2">
        <f t="shared" ref="L24:L28" si="19">D24/H24</f>
        <v>0.42574687669744704</v>
      </c>
      <c r="M24" s="2">
        <f t="shared" ref="M24:M28" si="20">E24/I24</f>
        <v>0.37692693769269375</v>
      </c>
    </row>
    <row r="25" spans="1:13" x14ac:dyDescent="0.25">
      <c r="A25" t="s">
        <v>52</v>
      </c>
      <c r="B25" s="19">
        <f t="shared" si="12"/>
        <v>3234</v>
      </c>
      <c r="C25" s="19">
        <f t="shared" si="13"/>
        <v>6645</v>
      </c>
      <c r="D25" s="19">
        <f t="shared" ref="D25:E25" si="21">D10+C25</f>
        <v>9911</v>
      </c>
      <c r="E25" s="19">
        <f t="shared" si="21"/>
        <v>25457</v>
      </c>
      <c r="F25" s="19">
        <f t="shared" si="15"/>
        <v>4999</v>
      </c>
      <c r="G25" s="19">
        <f t="shared" si="16"/>
        <v>10712</v>
      </c>
      <c r="H25" s="19">
        <f t="shared" ref="H25:I25" si="22">H10+G25</f>
        <v>18499</v>
      </c>
      <c r="I25" s="19">
        <f t="shared" si="22"/>
        <v>44038</v>
      </c>
      <c r="J25" s="2">
        <f t="shared" ref="J25:J27" si="23">B25/F25</f>
        <v>0.64692938587717541</v>
      </c>
      <c r="K25" s="2">
        <f t="shared" si="18"/>
        <v>0.62033233756534722</v>
      </c>
      <c r="L25" s="2">
        <f t="shared" si="19"/>
        <v>0.5357586896589005</v>
      </c>
      <c r="M25" s="2">
        <f t="shared" si="20"/>
        <v>0.57806894046051138</v>
      </c>
    </row>
    <row r="26" spans="1:13" x14ac:dyDescent="0.25">
      <c r="A26" t="s">
        <v>46</v>
      </c>
      <c r="B26" s="19">
        <f>B12</f>
        <v>6537</v>
      </c>
      <c r="C26" s="19">
        <f>B26+C12</f>
        <v>21060</v>
      </c>
      <c r="D26" s="19">
        <f t="shared" ref="D26:E28" si="24">D12+C26</f>
        <v>25061</v>
      </c>
      <c r="E26" s="19">
        <f t="shared" si="24"/>
        <v>50194</v>
      </c>
      <c r="F26" s="19">
        <f>F12</f>
        <v>7070</v>
      </c>
      <c r="G26" s="19">
        <f>F26+G12</f>
        <v>24575</v>
      </c>
      <c r="H26" s="19">
        <f t="shared" ref="H26:I28" si="25">H12+G26</f>
        <v>30023</v>
      </c>
      <c r="I26" s="19">
        <f t="shared" si="25"/>
        <v>57848</v>
      </c>
      <c r="J26" s="2">
        <f t="shared" si="23"/>
        <v>0.92461103253182464</v>
      </c>
      <c r="K26" s="2">
        <f t="shared" si="18"/>
        <v>0.85696846388606307</v>
      </c>
      <c r="L26" s="2">
        <f t="shared" si="19"/>
        <v>0.83472670952269923</v>
      </c>
      <c r="M26" s="2">
        <f t="shared" si="20"/>
        <v>0.86768773337021154</v>
      </c>
    </row>
    <row r="27" spans="1:13" x14ac:dyDescent="0.25">
      <c r="A27" t="s">
        <v>47</v>
      </c>
      <c r="B27" s="19">
        <f>B13</f>
        <v>3202</v>
      </c>
      <c r="C27" s="19">
        <f>B27+C13</f>
        <v>5699</v>
      </c>
      <c r="D27" s="19">
        <f t="shared" si="24"/>
        <v>7915</v>
      </c>
      <c r="E27" s="19">
        <f t="shared" si="24"/>
        <v>19989</v>
      </c>
      <c r="F27" s="19">
        <f>F13</f>
        <v>5344</v>
      </c>
      <c r="G27" s="19">
        <f>F27+G13</f>
        <v>10065</v>
      </c>
      <c r="H27" s="19">
        <f t="shared" si="25"/>
        <v>15278</v>
      </c>
      <c r="I27" s="19">
        <f t="shared" si="25"/>
        <v>36981</v>
      </c>
      <c r="J27" s="2">
        <f t="shared" si="23"/>
        <v>0.59917664670658688</v>
      </c>
      <c r="K27" s="2">
        <f t="shared" si="18"/>
        <v>0.56621957277694979</v>
      </c>
      <c r="L27" s="2">
        <f t="shared" si="19"/>
        <v>0.51806519177902866</v>
      </c>
      <c r="M27" s="2">
        <f t="shared" si="20"/>
        <v>0.54052080798247748</v>
      </c>
    </row>
    <row r="28" spans="1:13" x14ac:dyDescent="0.25">
      <c r="A28" t="s">
        <v>45</v>
      </c>
      <c r="B28" s="19">
        <f>B14</f>
        <v>41289</v>
      </c>
      <c r="C28" s="19">
        <f>B28+C14</f>
        <v>89752</v>
      </c>
      <c r="D28" s="19">
        <f t="shared" si="24"/>
        <v>142802</v>
      </c>
      <c r="E28" s="19">
        <f t="shared" si="24"/>
        <v>262368</v>
      </c>
      <c r="F28" s="19">
        <f>F14</f>
        <v>72986</v>
      </c>
      <c r="G28" s="19">
        <f>F28+G14</f>
        <v>152456</v>
      </c>
      <c r="H28" s="19">
        <f t="shared" si="25"/>
        <v>260516</v>
      </c>
      <c r="I28" s="19">
        <f t="shared" si="25"/>
        <v>535098</v>
      </c>
      <c r="J28" s="2">
        <f>B28/F28</f>
        <v>0.5657112322911243</v>
      </c>
      <c r="K28" s="2">
        <f t="shared" si="18"/>
        <v>0.5887075615259485</v>
      </c>
      <c r="L28" s="2">
        <f t="shared" si="19"/>
        <v>0.54815059343763917</v>
      </c>
      <c r="M28" s="2">
        <f t="shared" si="20"/>
        <v>0.49031766143771793</v>
      </c>
    </row>
    <row r="33" spans="1:8" x14ac:dyDescent="0.25">
      <c r="A33" s="20" t="s">
        <v>61</v>
      </c>
      <c r="B33" s="20" t="s">
        <v>41</v>
      </c>
      <c r="C33" s="20" t="s">
        <v>56</v>
      </c>
      <c r="D33" s="20" t="s">
        <v>57</v>
      </c>
      <c r="E33" s="20" t="s">
        <v>5</v>
      </c>
    </row>
    <row r="34" spans="1:8" x14ac:dyDescent="0.25">
      <c r="A34" t="s">
        <v>53</v>
      </c>
      <c r="B34" s="11">
        <v>0.57999999999999996</v>
      </c>
      <c r="C34">
        <v>35</v>
      </c>
      <c r="D34">
        <v>71</v>
      </c>
      <c r="E34" s="11">
        <v>1.179</v>
      </c>
    </row>
    <row r="35" spans="1:8" x14ac:dyDescent="0.25">
      <c r="A35" t="s">
        <v>50</v>
      </c>
      <c r="B35" s="11">
        <v>0.65</v>
      </c>
      <c r="C35">
        <v>67</v>
      </c>
      <c r="D35">
        <v>74</v>
      </c>
      <c r="E35" s="11">
        <v>0.73799999999999999</v>
      </c>
      <c r="H35" s="11"/>
    </row>
    <row r="36" spans="1:8" x14ac:dyDescent="0.25">
      <c r="A36" t="s">
        <v>51</v>
      </c>
      <c r="B36" s="11">
        <v>0.6</v>
      </c>
      <c r="C36">
        <v>94</v>
      </c>
      <c r="D36">
        <v>75</v>
      </c>
      <c r="E36" s="11">
        <v>0.47199999999999998</v>
      </c>
      <c r="H36" s="11"/>
    </row>
    <row r="37" spans="1:8" x14ac:dyDescent="0.25">
      <c r="A37" t="s">
        <v>44</v>
      </c>
      <c r="B37" s="11">
        <v>0.63</v>
      </c>
      <c r="C37">
        <v>57</v>
      </c>
      <c r="D37">
        <v>94</v>
      </c>
      <c r="E37" s="11">
        <v>1.39</v>
      </c>
      <c r="H37" s="11"/>
    </row>
    <row r="38" spans="1:8" x14ac:dyDescent="0.25">
      <c r="A38" t="s">
        <v>43</v>
      </c>
      <c r="B38" s="11">
        <v>0.56000000000000005</v>
      </c>
      <c r="C38">
        <v>80</v>
      </c>
      <c r="D38">
        <v>72</v>
      </c>
      <c r="E38" s="11">
        <v>0.51600000000000001</v>
      </c>
      <c r="H38" s="11"/>
    </row>
    <row r="39" spans="1:8" x14ac:dyDescent="0.25">
      <c r="A39" t="s">
        <v>49</v>
      </c>
      <c r="B39" s="11">
        <v>0.48</v>
      </c>
      <c r="C39">
        <v>65</v>
      </c>
      <c r="D39">
        <v>51</v>
      </c>
      <c r="E39" s="11">
        <v>0.38300000000000001</v>
      </c>
      <c r="H39" s="11"/>
    </row>
    <row r="40" spans="1:8" x14ac:dyDescent="0.25">
      <c r="A40" t="s">
        <v>52</v>
      </c>
      <c r="B40" s="11">
        <v>0.47</v>
      </c>
      <c r="C40">
        <v>58</v>
      </c>
      <c r="D40">
        <v>71</v>
      </c>
      <c r="E40" s="11">
        <v>0.59699999999999998</v>
      </c>
      <c r="H40" s="11"/>
    </row>
    <row r="41" spans="1:8" x14ac:dyDescent="0.25">
      <c r="A41" t="s">
        <v>48</v>
      </c>
      <c r="B41" s="11">
        <v>0.62</v>
      </c>
      <c r="C41">
        <v>164</v>
      </c>
      <c r="D41">
        <v>130</v>
      </c>
      <c r="E41" s="11">
        <v>0.502</v>
      </c>
      <c r="H41" s="11"/>
    </row>
    <row r="42" spans="1:8" x14ac:dyDescent="0.25">
      <c r="A42" t="s">
        <v>46</v>
      </c>
      <c r="B42" s="11">
        <v>0.74</v>
      </c>
      <c r="C42">
        <v>82</v>
      </c>
      <c r="D42">
        <v>96</v>
      </c>
      <c r="E42" s="11">
        <v>0.85399999999999998</v>
      </c>
      <c r="H42" s="11"/>
    </row>
    <row r="43" spans="1:8" x14ac:dyDescent="0.25">
      <c r="A43" t="s">
        <v>47</v>
      </c>
      <c r="B43" s="11">
        <v>0.56000000000000005</v>
      </c>
      <c r="C43">
        <v>55</v>
      </c>
      <c r="D43">
        <v>52</v>
      </c>
      <c r="E43" s="11">
        <v>0.55000000000000004</v>
      </c>
      <c r="H43" s="11"/>
    </row>
    <row r="44" spans="1:8" x14ac:dyDescent="0.25">
      <c r="A44" t="s">
        <v>45</v>
      </c>
      <c r="B44" s="11">
        <v>0.81</v>
      </c>
      <c r="C44">
        <v>274</v>
      </c>
      <c r="D44">
        <v>165</v>
      </c>
      <c r="E44" s="11">
        <v>0.48599999999999999</v>
      </c>
      <c r="H44" s="11"/>
    </row>
    <row r="45" spans="1:8" x14ac:dyDescent="0.25">
      <c r="H45" s="11"/>
    </row>
  </sheetData>
  <conditionalFormatting sqref="J19:M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4">
    <cfRule type="colorScale" priority="3">
      <colorScale>
        <cfvo type="min"/>
        <cfvo type="max"/>
        <color rgb="FFFFEF9C"/>
        <color rgb="FF63BE7B"/>
      </colorScale>
    </cfRule>
  </conditionalFormatting>
  <conditionalFormatting sqref="E34:E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KPIS per platform</vt:lpstr>
      <vt:lpstr>conversion per platform</vt:lpstr>
      <vt:lpstr>Revenue per precentiles</vt:lpstr>
      <vt:lpstr>KPIS per channel</vt:lpstr>
      <vt:lpstr>ROI per country</vt:lpstr>
    </vt:vector>
  </TitlesOfParts>
  <Company>Playtika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Erenthal</dc:creator>
  <cp:lastModifiedBy>Omer Erenthal</cp:lastModifiedBy>
  <dcterms:created xsi:type="dcterms:W3CDTF">2019-07-13T15:00:29Z</dcterms:created>
  <dcterms:modified xsi:type="dcterms:W3CDTF">2019-07-14T18:20:02Z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17e709-f6b6-4f10-8d7a-a900c11f0fe7_Enabled">
    <vt:lpwstr>true</vt:lpwstr>
  </property>
  <property fmtid="{D5CDD505-2E9C-101B-9397-08002B2CF9AE}" pid="3" name="MSIP_Label_c817e709-f6b6-4f10-8d7a-a900c11f0fe7_SetDate">
    <vt:lpwstr>2019-07-13T23:36:41Z</vt:lpwstr>
  </property>
  <property fmtid="{D5CDD505-2E9C-101B-9397-08002B2CF9AE}" pid="4" name="MSIP_Label_c817e709-f6b6-4f10-8d7a-a900c11f0fe7_Method">
    <vt:lpwstr>Privileged</vt:lpwstr>
  </property>
  <property fmtid="{D5CDD505-2E9C-101B-9397-08002B2CF9AE}" pid="5" name="MSIP_Label_c817e709-f6b6-4f10-8d7a-a900c11f0fe7_Name">
    <vt:lpwstr>Public</vt:lpwstr>
  </property>
  <property fmtid="{D5CDD505-2E9C-101B-9397-08002B2CF9AE}" pid="6" name="MSIP_Label_c817e709-f6b6-4f10-8d7a-a900c11f0fe7_SiteId">
    <vt:lpwstr>02f22272-3538-4a5f-ae4e-64cd13d9890e</vt:lpwstr>
  </property>
  <property fmtid="{D5CDD505-2E9C-101B-9397-08002B2CF9AE}" pid="7" name="MSIP_Label_c817e709-f6b6-4f10-8d7a-a900c11f0fe7_ActionId">
    <vt:lpwstr>714d0805-a4e8-411b-b557-0000a9c732c1</vt:lpwstr>
  </property>
</Properties>
</file>